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460" windowWidth="32767" windowHeight="28340" activeTab="0"/>
  </bookViews>
  <sheets>
    <sheet name="Pools" sheetId="1" r:id="rId1"/>
    <sheet name="Div I Pool A" sheetId="2" r:id="rId2"/>
    <sheet name="Div I Pool B" sheetId="3" r:id="rId3"/>
    <sheet name="Div I Pool C" sheetId="4" r:id="rId4"/>
    <sheet name="Div I Gold &amp; Silver Bkt" sheetId="5" r:id="rId5"/>
    <sheet name="Div I Bronze Bracket" sheetId="6" r:id="rId6"/>
    <sheet name="Div II Pool A" sheetId="7" r:id="rId7"/>
    <sheet name="Div II Pool B" sheetId="8" r:id="rId8"/>
    <sheet name="Div II Pool C" sheetId="9" r:id="rId9"/>
    <sheet name="Div II Pool D" sheetId="10" r:id="rId10"/>
    <sheet name="Div II Pool E" sheetId="11" r:id="rId11"/>
    <sheet name="Div II Pool F" sheetId="12" r:id="rId12"/>
    <sheet name="Div II Pool G" sheetId="13" r:id="rId13"/>
    <sheet name="Div II Pool H" sheetId="14" r:id="rId14"/>
    <sheet name="Div II Pool I" sheetId="15" r:id="rId15"/>
    <sheet name="Div II Gold &amp; Silver Bracket" sheetId="16" r:id="rId16"/>
    <sheet name="Div II Bronze Bracket" sheetId="17" r:id="rId17"/>
    <sheet name="Div III Pool A" sheetId="18" r:id="rId18"/>
    <sheet name="Div III Pool B" sheetId="19" r:id="rId19"/>
    <sheet name="Div III Pool C" sheetId="20" r:id="rId20"/>
    <sheet name="Div III Pool D" sheetId="21" r:id="rId21"/>
    <sheet name="Div III Pool E" sheetId="22" r:id="rId22"/>
    <sheet name="Div III Pool F" sheetId="23" r:id="rId23"/>
    <sheet name="Div III Pool G" sheetId="24" r:id="rId24"/>
    <sheet name="Div III Pool H" sheetId="25" r:id="rId25"/>
    <sheet name="Div III Pool I" sheetId="26" r:id="rId26"/>
    <sheet name="Div III Pool J" sheetId="27" r:id="rId27"/>
    <sheet name="Div III Pool K" sheetId="28" r:id="rId28"/>
    <sheet name="Div III Gold &amp; Silver Brkt" sheetId="29" r:id="rId29"/>
    <sheet name="Div III Bronze Bracket" sheetId="30" r:id="rId30"/>
    <sheet name="Div IV-A Pool A" sheetId="31" r:id="rId31"/>
    <sheet name="Div IV-A Pool B" sheetId="32" r:id="rId32"/>
    <sheet name="Div IV-A Pool C" sheetId="33" r:id="rId33"/>
    <sheet name="Div IV-A Pool D" sheetId="34" r:id="rId34"/>
    <sheet name="Div IV-A Pool E" sheetId="35" r:id="rId35"/>
    <sheet name="Div IV-A Pool F" sheetId="36" r:id="rId36"/>
    <sheet name="Div IV-A Pool G" sheetId="37" r:id="rId37"/>
    <sheet name="Div IV-A Pool H" sheetId="38" r:id="rId38"/>
    <sheet name="Div IV-A Gold &amp; Silver Bracket" sheetId="39" r:id="rId39"/>
    <sheet name="Div IV-A Bronze Bracket" sheetId="40" r:id="rId40"/>
    <sheet name="Div IV-B Pool A" sheetId="41" r:id="rId41"/>
    <sheet name="Div IV-B Pool B" sheetId="42" r:id="rId42"/>
    <sheet name="Div IV-B Pool C" sheetId="43" r:id="rId43"/>
    <sheet name="Div IV-B Pool D" sheetId="44" r:id="rId44"/>
    <sheet name="Div IV-B Pool E" sheetId="45" r:id="rId45"/>
    <sheet name="Div IV-B Pool F" sheetId="46" r:id="rId46"/>
    <sheet name="Div IV-B Gold &amp; Silver Bracket" sheetId="47" r:id="rId47"/>
    <sheet name="Div IV-B Bronze Bracket" sheetId="48" r:id="rId48"/>
    <sheet name="Div V Pool A" sheetId="49" r:id="rId49"/>
    <sheet name="Div V Pool B" sheetId="50" r:id="rId50"/>
    <sheet name="Div V Pool C" sheetId="51" r:id="rId51"/>
    <sheet name="Div V Gold &amp; Silver Bkt" sheetId="52" r:id="rId52"/>
    <sheet name="Div V Bronze Bracket" sheetId="53" r:id="rId53"/>
  </sheets>
  <definedNames/>
  <calcPr fullCalcOnLoad="1"/>
</workbook>
</file>

<file path=xl/sharedStrings.xml><?xml version="1.0" encoding="utf-8"?>
<sst xmlns="http://schemas.openxmlformats.org/spreadsheetml/2006/main" count="2844" uniqueCount="837">
  <si>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</si>
  <si>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</si>
  <si>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</si>
  <si>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</si>
  <si>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</si>
  <si>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</si>
  <si>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</si>
  <si>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</si>
  <si>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</si>
  <si>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</si>
  <si>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</si>
  <si>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</si>
  <si>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</si>
  <si>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</si>
  <si>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</si>
  <si>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</si>
  <si>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</si>
  <si>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</si>
  <si>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</si>
  <si>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</si>
  <si>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</si>
  <si>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</si>
  <si>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</si>
  <si>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</si>
  <si>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</si>
  <si>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</si>
  <si>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</si>
  <si>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</si>
  <si>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</si>
  <si>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</si>
  <si>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</si>
  <si>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</si>
  <si>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</si>
  <si>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</si>
  <si>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</si>
  <si>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</si>
  <si>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</si>
  <si>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</si>
  <si>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</si>
  <si>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</si>
  <si>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</si>
  <si>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</si>
  <si>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</si>
  <si>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</si>
  <si>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</si>
  <si>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</si>
  <si>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</si>
  <si>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</si>
  <si>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</si>
  <si>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</si>
  <si>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</si>
  <si>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</si>
  <si>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</si>
  <si>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</si>
  <si>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</si>
  <si>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</si>
  <si>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loser of M1 refs</t>
  </si>
  <si>
    <t>BRONZE &amp; CONSOLATION Brackets</t>
  </si>
  <si>
    <t>POOL E</t>
  </si>
  <si>
    <t>E</t>
  </si>
  <si>
    <t>loser of M5 refs</t>
  </si>
  <si>
    <t>loser of M4 refs</t>
  </si>
  <si>
    <t>loser M11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</si>
  <si>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</si>
  <si>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</si>
  <si>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</si>
  <si>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</si>
  <si>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</si>
  <si>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</si>
  <si>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</si>
  <si>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</si>
  <si>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of M6 refs</t>
  </si>
  <si>
    <t>loser of M8 refs</t>
  </si>
  <si>
    <t>Division I</t>
  </si>
  <si>
    <t>Division II</t>
  </si>
  <si>
    <t>Division V</t>
  </si>
  <si>
    <t>POOL G</t>
  </si>
  <si>
    <t>POOL H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</si>
  <si>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</si>
  <si>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</si>
  <si>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</si>
  <si>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</si>
  <si>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G</t>
  </si>
  <si>
    <t>H</t>
  </si>
  <si>
    <t>loser of M7 refs</t>
  </si>
  <si>
    <t>loser of M11 refs</t>
  </si>
  <si>
    <t>loser of M12 refs</t>
  </si>
  <si>
    <t>M9) 10:00 AM</t>
  </si>
  <si>
    <t>M6) 9:00 AM</t>
  </si>
  <si>
    <t>M3) 8:00 AM</t>
  </si>
  <si>
    <t>loser M15 refs</t>
  </si>
  <si>
    <t>loser M17 refs</t>
  </si>
  <si>
    <t>M5) 9:00 AM</t>
  </si>
  <si>
    <t>M13) 11:00 AM</t>
  </si>
  <si>
    <t>M19) 12:00 PM</t>
  </si>
  <si>
    <t>M17) 12:00 PM</t>
  </si>
  <si>
    <t>loser of M14 refs</t>
  </si>
  <si>
    <t>M14) 11:00 AM</t>
  </si>
  <si>
    <t>M10) 10:00 AM</t>
  </si>
  <si>
    <t>M22) 1:00 PM</t>
  </si>
  <si>
    <t>M21) 1:00 PM</t>
  </si>
  <si>
    <t>loser M19 refs</t>
  </si>
  <si>
    <t>M15) 11:00 AM</t>
  </si>
  <si>
    <t>M11) 10:00 AM</t>
  </si>
  <si>
    <t>M7) 9:00 AM</t>
  </si>
  <si>
    <t>M20) 12:00 PM</t>
  </si>
  <si>
    <t>M18) 12:00 PM</t>
  </si>
  <si>
    <t>loser M16 refs</t>
  </si>
  <si>
    <t>M4) 8:00 AM</t>
  </si>
  <si>
    <t>M16) 11:00 AM</t>
  </si>
  <si>
    <t>M12) 10:00 AM</t>
  </si>
  <si>
    <t>M8) 9:00 AM</t>
  </si>
  <si>
    <t>GOLD/SILVER Bracket</t>
  </si>
  <si>
    <t>BRONZE/CONSOLATION Bracket</t>
  </si>
  <si>
    <t>loser M9 refs</t>
  </si>
  <si>
    <t>POOL I</t>
  </si>
  <si>
    <t>POOL J</t>
  </si>
  <si>
    <t>I</t>
  </si>
  <si>
    <t>J</t>
  </si>
  <si>
    <t>loser M26 refs</t>
  </si>
  <si>
    <t>M26) 2:00 PM</t>
  </si>
  <si>
    <t>M25) 2:00 PM</t>
  </si>
  <si>
    <t>loser M21 refs</t>
  </si>
  <si>
    <t>M24) 1:00 PM</t>
  </si>
  <si>
    <t>M23) 1:00 PM</t>
  </si>
  <si>
    <t>loser of M20 refs</t>
  </si>
  <si>
    <t>loser of M16 refs</t>
  </si>
  <si>
    <t>M27) 2:00 PM</t>
  </si>
  <si>
    <t>loser M24 refs</t>
  </si>
  <si>
    <t>loser of M2 refs</t>
  </si>
  <si>
    <t>G2 refs</t>
  </si>
  <si>
    <t>EP Stars 14 Blue</t>
  </si>
  <si>
    <t>POOL K</t>
  </si>
  <si>
    <t>Pool Play is 3 games to 25 (no cap).</t>
  </si>
  <si>
    <t>First &amp; Second  Place in pool advance to the</t>
  </si>
  <si>
    <t>Third Place team in pool advance to the</t>
  </si>
  <si>
    <t>K</t>
  </si>
  <si>
    <t>loser of M13 refs</t>
  </si>
  <si>
    <t>loser M29 refs</t>
  </si>
  <si>
    <t>ARVC 15N1 Adidas</t>
  </si>
  <si>
    <t>Bracket Play Begins Sunday at 8:00am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</si>
  <si>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</si>
  <si>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</si>
  <si>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ARVC 14N1 Adidas</t>
  </si>
  <si>
    <t>NM Cactus 15 Black</t>
  </si>
  <si>
    <t>NM Cactus 15/16 Black</t>
  </si>
  <si>
    <t>loser M18 refs</t>
  </si>
  <si>
    <t>M24) 2:00 PM</t>
  </si>
  <si>
    <t>loser of M22 refs</t>
  </si>
  <si>
    <t>loser of M23 refs</t>
  </si>
  <si>
    <t>loser of M19 refs</t>
  </si>
  <si>
    <t>M28) 2:00 PM</t>
  </si>
  <si>
    <t>M31) 4:00 PM</t>
  </si>
  <si>
    <t>M29) 3:00 PM</t>
  </si>
  <si>
    <t>loser M25 refs</t>
  </si>
  <si>
    <t>M30) 3:00 PM</t>
  </si>
  <si>
    <t>loser M23 refs</t>
  </si>
  <si>
    <t>M4) 11:00 AM</t>
  </si>
  <si>
    <t>M2) 9:00 AM</t>
  </si>
  <si>
    <t>M5) 12:00 PM</t>
  </si>
  <si>
    <t>M3) 10:00 AM</t>
  </si>
  <si>
    <t>EPSF Titanium 18</t>
  </si>
  <si>
    <t>NM Premier ROX 17 Purple</t>
  </si>
  <si>
    <t>DBK 15 Black Wallis</t>
  </si>
  <si>
    <t>Tx Storm 16 Smack</t>
  </si>
  <si>
    <t>Tx Performance 13</t>
  </si>
  <si>
    <t>Midland Jrs Big 15</t>
  </si>
  <si>
    <t>NM Cactus 16 NTL</t>
  </si>
  <si>
    <t>NM Storm Black 16</t>
  </si>
  <si>
    <t>Wolf Pack 14N1</t>
  </si>
  <si>
    <t>E3VB 15 Extreme</t>
  </si>
  <si>
    <t>Tx Storm Markis 16</t>
  </si>
  <si>
    <t>DCVA Zia 15</t>
  </si>
  <si>
    <t>Tx Performance 152</t>
  </si>
  <si>
    <t>RVC Xplosion 15</t>
  </si>
  <si>
    <t>DBK 15 Red Bajek</t>
  </si>
  <si>
    <t>NM Premier ROX 16 Purple</t>
  </si>
  <si>
    <t>NM Storm Gray 16</t>
  </si>
  <si>
    <t>RVC Force 16</t>
  </si>
  <si>
    <t>Wagatak Checkmate 18</t>
  </si>
  <si>
    <t>915 United 14 Josh</t>
  </si>
  <si>
    <t>Tx Storm 15 Smack</t>
  </si>
  <si>
    <t>EPSF Platinum 15</t>
  </si>
  <si>
    <t>EP Stars 16 Blue</t>
  </si>
  <si>
    <t>Statera 17</t>
  </si>
  <si>
    <t>EP Stars Storm Warriors 16</t>
  </si>
  <si>
    <t>Tx Storm 14 Smack</t>
  </si>
  <si>
    <t>SF Storm 151 Thunderbolt</t>
  </si>
  <si>
    <t>EP SOL 14</t>
  </si>
  <si>
    <t>DCVA Koa 15</t>
  </si>
  <si>
    <t>DCVA Crossfire 14</t>
  </si>
  <si>
    <t>E3VB 14 Chunky Monkey</t>
  </si>
  <si>
    <t>ABQ Premier 13 Strike</t>
  </si>
  <si>
    <t>Tx On Point 15 Brenda</t>
  </si>
  <si>
    <t>NM Premier ROX 16 Silver</t>
  </si>
  <si>
    <t>ABQ Premier 15 Koa</t>
  </si>
  <si>
    <t>Outlaw Young Guns 15</t>
  </si>
  <si>
    <t>E3VB 13 Edge</t>
  </si>
  <si>
    <t>505 Voltage 15</t>
  </si>
  <si>
    <t>Rockhill Blast 16</t>
  </si>
  <si>
    <t>Wolf Pack 14N2</t>
  </si>
  <si>
    <t>DBK 14 Black Sanchez</t>
  </si>
  <si>
    <t>NEVBC 16 Purple</t>
  </si>
  <si>
    <t>915 United 13 Victor</t>
  </si>
  <si>
    <t>ARVC 13N1 Adidas</t>
  </si>
  <si>
    <t>SEVC Premier 14</t>
  </si>
  <si>
    <t>505 Havoc 14</t>
  </si>
  <si>
    <t>EP Stars 13 Blue</t>
  </si>
  <si>
    <t>SF Storm 141 Thunder</t>
  </si>
  <si>
    <t>ARVC 12N1 Adidas</t>
  </si>
  <si>
    <t>NM Cactus 14 Black</t>
  </si>
  <si>
    <t>DBK 14 Red Rose</t>
  </si>
  <si>
    <t>EP Stars 14 Red</t>
  </si>
  <si>
    <t>EP Stars Storm Warriors 14</t>
  </si>
  <si>
    <t>RVC Arsenal 13</t>
  </si>
  <si>
    <t>Tx Storm 13 Smack</t>
  </si>
  <si>
    <t>DBK 13 Black Baca</t>
  </si>
  <si>
    <t>SC Scorchers 13</t>
  </si>
  <si>
    <t>DBK 12 Black Hernandez</t>
  </si>
  <si>
    <t>915 United 13 Eunice</t>
  </si>
  <si>
    <t>EP Stars 12 Red</t>
  </si>
  <si>
    <t>ABQ Warriors 11-12 Pink</t>
  </si>
  <si>
    <t>Tx Storm 12 Edna</t>
  </si>
  <si>
    <t>DBK 12 Red Garcia</t>
  </si>
  <si>
    <t>loser M13 refs</t>
  </si>
  <si>
    <t>loser of M9 refs</t>
  </si>
  <si>
    <t>loser M12 refs</t>
  </si>
  <si>
    <t>loser of M15 refs</t>
  </si>
  <si>
    <t>Albuquerque Bid Qualifier</t>
  </si>
  <si>
    <t>3/16/19 - 3/17/19</t>
  </si>
  <si>
    <t>Division IV-A</t>
  </si>
  <si>
    <t>Division IV-B</t>
  </si>
  <si>
    <t>GOLD  &amp; SILVER Brackets</t>
  </si>
  <si>
    <t>ABQ CC Ct. 19</t>
  </si>
  <si>
    <t>loser M4</t>
  </si>
  <si>
    <t>M6) 1:00 PM</t>
  </si>
  <si>
    <t>M7) 3:00 PM</t>
  </si>
  <si>
    <t>M7) 2:00 PM</t>
  </si>
  <si>
    <t>3rd Place</t>
  </si>
  <si>
    <t>loser M3</t>
  </si>
  <si>
    <t>ABQ CC Ct. 20</t>
  </si>
  <si>
    <t>M8) 3:00 PM</t>
  </si>
  <si>
    <t>ABQ CC Ct. 14</t>
  </si>
  <si>
    <t>ABQ CC Ct. 13</t>
  </si>
  <si>
    <t>Loser of M3 refs</t>
  </si>
  <si>
    <t>Loser of M1 refs</t>
  </si>
  <si>
    <t>M15) 12:00 PM</t>
  </si>
  <si>
    <t>M13) 12:00 PM</t>
  </si>
  <si>
    <t>Loser of M2 refs</t>
  </si>
  <si>
    <t>M18) 1:00 PM</t>
  </si>
  <si>
    <t>M16) 1:00 PM</t>
  </si>
  <si>
    <t>M11) 11:00 AM</t>
  </si>
  <si>
    <t>M10) 11:00 AM</t>
  </si>
  <si>
    <t>M22) 3:00 PM</t>
  </si>
  <si>
    <t>M21) 3:00 PM</t>
  </si>
  <si>
    <t>loser M20 refs</t>
  </si>
  <si>
    <t>M12) 11:00 AM</t>
  </si>
  <si>
    <t>M20) 2:00 PM</t>
  </si>
  <si>
    <t>M19) 2:00 PM</t>
  </si>
  <si>
    <t>M7) 10:00 AM</t>
  </si>
  <si>
    <t>M17) 1:00 PM</t>
  </si>
  <si>
    <t>M14) 12:00 PM</t>
  </si>
  <si>
    <t>M8) 10:00 AM</t>
  </si>
  <si>
    <t>Loser of M5 refs</t>
  </si>
  <si>
    <t>M12) 1:00 PM</t>
  </si>
  <si>
    <t>M11) 1:00 PM</t>
  </si>
  <si>
    <t>M16) 3:00 PM</t>
  </si>
  <si>
    <t>M15) 3:00 PM</t>
  </si>
  <si>
    <t>M10) 12:00 PM</t>
  </si>
  <si>
    <t>M14) 2:00 PM</t>
  </si>
  <si>
    <t>M13) 2:00 PM</t>
  </si>
  <si>
    <t>ABQ CC Ct. 1</t>
  </si>
  <si>
    <t>ABQ CC Ct. 2</t>
  </si>
  <si>
    <t>ABQ CC Ct. 3</t>
  </si>
  <si>
    <t>ABQ CC Ct. 4</t>
  </si>
  <si>
    <t>ABQ CC Ct. 5</t>
  </si>
  <si>
    <t>ABQ CC Ct. 6</t>
  </si>
  <si>
    <t>ABQ CC Ct. 7</t>
  </si>
  <si>
    <t>ABQ CC Ct. 8</t>
  </si>
  <si>
    <t>ABQ CC Ct. 9</t>
  </si>
  <si>
    <t>ABQ CC Ct. 10</t>
  </si>
  <si>
    <t>ABQ CC Ct. 11</t>
  </si>
  <si>
    <t>ABQ CC Ct. 12</t>
  </si>
  <si>
    <t>ABQ CC Ct. 15</t>
  </si>
  <si>
    <t>ABQ CC Ct. 16</t>
  </si>
  <si>
    <t>ABQ CC Ct. 17</t>
  </si>
  <si>
    <t>ABQ CC Ct. 18</t>
  </si>
  <si>
    <t>Loser M4 refs</t>
  </si>
  <si>
    <t>H4 refs</t>
  </si>
  <si>
    <t>Loser M8 refs</t>
  </si>
  <si>
    <t>Loser M13 refs</t>
  </si>
  <si>
    <t>Loser M14 refs</t>
  </si>
  <si>
    <t>Loser M7 refs</t>
  </si>
  <si>
    <t>Loser M1 refs</t>
  </si>
  <si>
    <t>Loser M11 refs</t>
  </si>
  <si>
    <t>Loser of M7</t>
  </si>
  <si>
    <t>Loser M19 refs</t>
  </si>
  <si>
    <t>loser M10 refs</t>
  </si>
  <si>
    <t>Bracket Play Begins on Sunday</t>
  </si>
  <si>
    <t>El Paso Top Gun 17</t>
  </si>
  <si>
    <t>DBK 17 Black Neal</t>
  </si>
  <si>
    <t>LC Chaos 18</t>
  </si>
  <si>
    <t>Tx Performance 15</t>
  </si>
  <si>
    <t>TAV 17</t>
  </si>
  <si>
    <t>NML 15 Elite</t>
  </si>
  <si>
    <t>RVC Impact 16</t>
  </si>
  <si>
    <t>Tx Midessa Dynasty 16</t>
  </si>
  <si>
    <t>Tx On Point 15 Abner</t>
  </si>
  <si>
    <t>Amarillo Xtreme 16 Matrix</t>
  </si>
  <si>
    <t>NNM Fusion 17</t>
  </si>
  <si>
    <t>915 United 14 Ali/Gil</t>
  </si>
  <si>
    <t>NEVBC 17 Purple</t>
  </si>
  <si>
    <t>Wolf Pack 13N1</t>
  </si>
  <si>
    <t>ARVC 15N2 Adidas</t>
  </si>
  <si>
    <t>Rip It Black 17</t>
  </si>
  <si>
    <t>Amarillo Xtreme 14 Premier</t>
  </si>
  <si>
    <t>DCVA Ohana 13</t>
  </si>
  <si>
    <t>EP SOL Black 15</t>
  </si>
  <si>
    <t>ARVC 14N2 Adidas</t>
  </si>
  <si>
    <t>West Texas Power 161</t>
  </si>
  <si>
    <t>ABQ Warriors 16</t>
  </si>
  <si>
    <t>NML 15 Extreme</t>
  </si>
  <si>
    <t>Amarillo Xtreme 15 Velocity</t>
  </si>
  <si>
    <t>NLVC 15 Select Royal</t>
  </si>
  <si>
    <t>DCVA Thunder 14</t>
  </si>
  <si>
    <t>Amarillo Xtreme 14 Chaos</t>
  </si>
  <si>
    <t>ABQ Warriors 15</t>
  </si>
  <si>
    <t>VBINQ NM True 16</t>
  </si>
  <si>
    <t>FCVBC 141 Suzie</t>
  </si>
  <si>
    <t>NMSI Sirens 16</t>
  </si>
  <si>
    <t>PBEVC Str8 Smash 15</t>
  </si>
  <si>
    <t>ARVC 15R1 Adidas</t>
  </si>
  <si>
    <t>VBINQ Swoosh 15</t>
  </si>
  <si>
    <t>District 12 Phantom 14</t>
  </si>
  <si>
    <t>DBK 13 Black Rubio</t>
  </si>
  <si>
    <t>ARVC 14R1 Adidas</t>
  </si>
  <si>
    <t>EP SOL Gold 15</t>
  </si>
  <si>
    <t>Pagosa Peaks 16</t>
  </si>
  <si>
    <t>ABQ Premier 14 Nakano</t>
  </si>
  <si>
    <t>NML 14 Reign</t>
  </si>
  <si>
    <t>Amarillo Xtreme 13 Instinct</t>
  </si>
  <si>
    <t>Amarillo Xtreme 14 Fusion</t>
  </si>
  <si>
    <t>Amarillo Xtreme 14 Crossfire</t>
  </si>
  <si>
    <t>NM Premier SURVA 14 Purple</t>
  </si>
  <si>
    <t>NML 14 Warriors</t>
  </si>
  <si>
    <t>VC2 Venom 13 Black</t>
  </si>
  <si>
    <t>TAV 13</t>
  </si>
  <si>
    <t>NNM Fusion 14</t>
  </si>
  <si>
    <t>Artesia Legacy 14</t>
  </si>
  <si>
    <t>West Texas Power 151</t>
  </si>
  <si>
    <t>ARVC 13N2 Adidas</t>
  </si>
  <si>
    <t>Las Cruces Digz 14</t>
  </si>
  <si>
    <t>VBINQ Fuego 14</t>
  </si>
  <si>
    <t>EP Revolution 14</t>
  </si>
  <si>
    <t>HP Slammers 14</t>
  </si>
  <si>
    <t>ABQ Warriors 14-15</t>
  </si>
  <si>
    <t>Rockhill Blast 15</t>
  </si>
  <si>
    <t>Rip It Red 15</t>
  </si>
  <si>
    <t>Amarillo Xtreme 13 Storm Makers</t>
  </si>
  <si>
    <t>JET 13 Brogdon</t>
  </si>
  <si>
    <t>VBINQ Chaos 13</t>
  </si>
  <si>
    <t>NM Cactus 14 Green</t>
  </si>
  <si>
    <t>Tx On Point 13 Cristobal</t>
  </si>
  <si>
    <t>District 12 Sisterhood 13</t>
  </si>
  <si>
    <t>NNM Fusion 13</t>
  </si>
  <si>
    <t>FCVBC 142 Shasta</t>
  </si>
  <si>
    <t>ARVC 13R1 Adidas</t>
  </si>
  <si>
    <t>VC2 Venom 13 Green</t>
  </si>
  <si>
    <t>Tx Storm 12 Smack</t>
  </si>
  <si>
    <t>ABQ Warriors 14 Pink</t>
  </si>
  <si>
    <t>HP Smasherz 14</t>
  </si>
  <si>
    <t>ARVC 14R2 Adidas</t>
  </si>
  <si>
    <t>Zia Storm 14</t>
  </si>
  <si>
    <t>NM Cactus 13 Black</t>
  </si>
  <si>
    <t>Amarillo Xtreme 12 Venom</t>
  </si>
  <si>
    <t>NEVBC 13 Purple</t>
  </si>
  <si>
    <t>915 United 12 Josh</t>
  </si>
  <si>
    <t>NM Premier ROX 13 Silver</t>
  </si>
  <si>
    <t>ARVC 11N1 Adidas</t>
  </si>
  <si>
    <t>G1 Texas Elite 12</t>
  </si>
  <si>
    <t>ARVC 12R1 Adidas</t>
  </si>
  <si>
    <t>505 Elite 12</t>
  </si>
  <si>
    <t>TAV 12</t>
  </si>
  <si>
    <t>PBEVC Xtreme 12</t>
  </si>
  <si>
    <t>NM Cactus 11/12</t>
  </si>
  <si>
    <t>NEVBC 12 Purple</t>
  </si>
  <si>
    <t>ABQ Convention Center Ct. 1</t>
  </si>
  <si>
    <t>ABQ Convention Center Ct. 2</t>
  </si>
  <si>
    <t>ABQ Convention Center Ct. 3</t>
  </si>
  <si>
    <t>ABQ Convention Center Ct. 4</t>
  </si>
  <si>
    <t>ABQ Convention Center Ct. 5</t>
  </si>
  <si>
    <t>ABQ Convention Center Ct. 6</t>
  </si>
  <si>
    <t>ABQ Convention Center Ct. 7</t>
  </si>
  <si>
    <t>ABQ Convention Center Ct. 8</t>
  </si>
  <si>
    <t>ABQ Convention Center Ct. 9</t>
  </si>
  <si>
    <t>ABQ Convention Center Ct. 10</t>
  </si>
  <si>
    <t>ABQ Convention Center Ct. 11</t>
  </si>
  <si>
    <t>ABQ Convention Center Ct. 12</t>
  </si>
  <si>
    <t>ABQ Convention Center Ct. 13</t>
  </si>
  <si>
    <t>ABQ Convention Center Ct. 14</t>
  </si>
  <si>
    <t>ABQ Convention Center Ct. 15</t>
  </si>
  <si>
    <t>ABQ Convention Center Ct. 16</t>
  </si>
  <si>
    <t>ABQ Convention Center Ct. 17</t>
  </si>
  <si>
    <t>ABQ Convention Center Ct. 18</t>
  </si>
  <si>
    <t>ABQ Convention Center Ct. 19</t>
  </si>
  <si>
    <t>ABQ Convention Center Ct. 20</t>
  </si>
  <si>
    <r>
      <rPr>
        <b/>
        <sz val="14"/>
        <color indexed="30"/>
        <rFont val="Arial"/>
        <family val="2"/>
      </rPr>
      <t xml:space="preserve">All of Divisions I, IV-A, IV-B &amp; 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</si>
  <si>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r>
      <rPr>
        <b/>
        <sz val="14"/>
        <color indexed="10"/>
        <rFont val="Arial"/>
        <family val="2"/>
      </rPr>
      <t>All of Divisions II &amp; III</t>
    </r>
    <r>
      <rPr>
        <b/>
        <sz val="14"/>
        <rFont val="Arial"/>
        <family val="2"/>
      </rPr>
      <t xml:space="preserve"> play in the</t>
    </r>
    <r>
      <rPr>
        <b/>
        <sz val="14"/>
        <color indexed="10"/>
        <rFont val="Arial"/>
        <family val="2"/>
      </rPr>
      <t xml:space="preserve"> AM Pools</t>
    </r>
  </si>
  <si>
    <t>915 United 15 Victor</t>
  </si>
  <si>
    <t>High Desert Wolfpack 17</t>
  </si>
  <si>
    <t>Field House Ct. 26</t>
  </si>
  <si>
    <t>Field House Ct. 27</t>
  </si>
  <si>
    <t>Field House Ct. 28</t>
  </si>
  <si>
    <t>Field House Ct. 29</t>
  </si>
  <si>
    <t>Field House Ct. 30</t>
  </si>
  <si>
    <t>ARVC Sports Centre Ct. 21</t>
  </si>
  <si>
    <t>ARVC Sports Centre Ct. 22</t>
  </si>
  <si>
    <t>ARVC Sports Centre Ct. 23</t>
  </si>
  <si>
    <t>NM Cactus Clubhouse Ct. 24</t>
  </si>
  <si>
    <t>NM Cactus Clubhouse Ct. 25</t>
  </si>
  <si>
    <t xml:space="preserve">M9) 10:00 AM </t>
  </si>
  <si>
    <t xml:space="preserve">M1) 8:00 AM </t>
  </si>
  <si>
    <t xml:space="preserve">M15) 11:00 AM </t>
  </si>
  <si>
    <t xml:space="preserve">M17) 12:00 PM </t>
  </si>
  <si>
    <t xml:space="preserve">M2) 8:00 AM </t>
  </si>
  <si>
    <t xml:space="preserve">M23) 1:00 PM </t>
  </si>
  <si>
    <t xml:space="preserve">M11) 10:00 AM </t>
  </si>
  <si>
    <t xml:space="preserve">M3) 8:00 AM </t>
  </si>
  <si>
    <t xml:space="preserve">M25) 2:00 PM </t>
  </si>
  <si>
    <t>loser of M21 refs</t>
  </si>
  <si>
    <t xml:space="preserve">M13) 11:00 AM </t>
  </si>
  <si>
    <t xml:space="preserve">M27) 3:00 PM </t>
  </si>
  <si>
    <t xml:space="preserve">M5) 9:00 AM </t>
  </si>
  <si>
    <t>loser of M26 refs</t>
  </si>
  <si>
    <t xml:space="preserve">M19) 12:00 PM </t>
  </si>
  <si>
    <t xml:space="preserve">M7) 9:00 AM </t>
  </si>
  <si>
    <t xml:space="preserve">M21) 1:00 PM </t>
  </si>
  <si>
    <t>loser of M17 refs</t>
  </si>
  <si>
    <t>Loser of M9</t>
  </si>
  <si>
    <t>M30) 4:00 PM</t>
  </si>
  <si>
    <t>loser M27 refs</t>
  </si>
  <si>
    <t>loser of M18 refs</t>
  </si>
  <si>
    <t>M28) 3:00 PM</t>
  </si>
  <si>
    <t>loser M22 refs</t>
  </si>
  <si>
    <t>REVISION II</t>
  </si>
  <si>
    <t>NM Dynami Venom 14/15</t>
  </si>
  <si>
    <t>A1) ARVC13N1 Adidas</t>
  </si>
  <si>
    <t>A2)West Tesas Power 161</t>
  </si>
  <si>
    <t>A2 refs)West Tesas Power 161</t>
  </si>
  <si>
    <t>A3)VBINQ NM True 16</t>
  </si>
  <si>
    <t>K3)VBINQ Swoosh 15</t>
  </si>
  <si>
    <t>K4)ARVC 15R1 Adidas</t>
  </si>
  <si>
    <t>K4 refs)ARVC 15R1 Adidas</t>
  </si>
  <si>
    <t>A4)ARVC 14N2 Adidas</t>
  </si>
  <si>
    <t>H4)Wagatak Checkmate 18</t>
  </si>
  <si>
    <t>I3)NM Premier ROX 16 Purple</t>
  </si>
  <si>
    <t>I4 refs)EP Stars 16 Blue</t>
  </si>
  <si>
    <t>I4)EP Stars 16 Blue</t>
  </si>
  <si>
    <t>B4)DCVA Koa 15</t>
  </si>
  <si>
    <t>F1)DCVA Ohana 13</t>
  </si>
  <si>
    <t>C4)ARVC 14R1 Adidas</t>
  </si>
  <si>
    <t>F4)Rockhill Blast 16</t>
  </si>
  <si>
    <t xml:space="preserve">F3)District 12 Phantom 14 </t>
  </si>
  <si>
    <t>G4)NM Cactus 15/16 black</t>
  </si>
  <si>
    <t>A1)Tx Midessa Dynasty 16</t>
  </si>
  <si>
    <t>A2)Tx Storm Markis 16</t>
  </si>
  <si>
    <t>B1)Tx On Point 15 Abner</t>
  </si>
  <si>
    <t>B2)Wolf Pack 13N1</t>
  </si>
  <si>
    <t>B3)RVC Xplosion 15</t>
  </si>
  <si>
    <t>C4)Amarillo Xtreme 16 Matrix</t>
  </si>
  <si>
    <t>C3)E3VB 15 Extreme</t>
  </si>
  <si>
    <t>C2)EP SOL 14</t>
  </si>
  <si>
    <t>C1)NM Storm Gray 16</t>
  </si>
  <si>
    <t>D1)Tx Performance 13</t>
  </si>
  <si>
    <t>D2 refs)ARVC 15N2 Adidas</t>
  </si>
  <si>
    <t>D2)ARVC 15N2 Adidas</t>
  </si>
  <si>
    <t>D4)DCVA Crossfire 14</t>
  </si>
  <si>
    <t>D4 refs)DCVA Crossfire 14</t>
  </si>
  <si>
    <t>D3)NM Cactus 16 NTL</t>
  </si>
  <si>
    <t>E4)Rip It Black 17</t>
  </si>
  <si>
    <t>E3)Tx Storm 16 Smack</t>
  </si>
  <si>
    <t>E2)EP SOL Black 15</t>
  </si>
  <si>
    <t>E1)DCVA Zia 15</t>
  </si>
  <si>
    <t>F4)NM Storm Black 16</t>
  </si>
  <si>
    <t>F4 refs)NM Storm Black 16</t>
  </si>
  <si>
    <t>F3)Tx Storm 15 Smack</t>
  </si>
  <si>
    <t>F2)Amarillo Xtreme 14 Premier</t>
  </si>
  <si>
    <t>F2 refs)Amarillo Xtreme 14 Premier</t>
  </si>
  <si>
    <t>G1)Tx Performance 152</t>
  </si>
  <si>
    <t>G2)EP Stars 14 Blue</t>
  </si>
  <si>
    <t>G3)DBK 15 Black Wallis</t>
  </si>
  <si>
    <t>G4)Midland Jrs Big 15</t>
  </si>
  <si>
    <t>G4 refs)Midland Jrs Big 15</t>
  </si>
  <si>
    <t>H3)High Desert Wolfpack 17</t>
  </si>
  <si>
    <t>H1)915 United 14 Ali/Gil</t>
  </si>
  <si>
    <t>H2)DBK 15 Red Bajek</t>
  </si>
  <si>
    <t>I1)NNM Fusion 17</t>
  </si>
  <si>
    <t>I2 refs)Wolfpack 14N1</t>
  </si>
  <si>
    <t>I2)Wolfpack 14N1</t>
  </si>
  <si>
    <t>B1))NM Cactus 15 Black</t>
  </si>
  <si>
    <t>B2 refs)915 United 14 Josh</t>
  </si>
  <si>
    <t>B2)915 United 14 Josh</t>
  </si>
  <si>
    <t>A3)NEVBC 17 Purple</t>
  </si>
  <si>
    <t>C1)Tx Storm 14 Smack</t>
  </si>
  <si>
    <t>C2)DBK 14 Black Sanchez</t>
  </si>
  <si>
    <t>C3)Wolf Pack 14N2</t>
  </si>
  <si>
    <t>D2)ABQ Warriors 15</t>
  </si>
  <si>
    <t>D1)EP Stars Storm Warriors 16</t>
  </si>
  <si>
    <t>E4)FCVBC 141 Susie</t>
  </si>
  <si>
    <t>E3)DBK 13 Black Rubio</t>
  </si>
  <si>
    <t>E2)Amarillo Xtreme 14 Chaos</t>
  </si>
  <si>
    <t>E1)RVC Force 16</t>
  </si>
  <si>
    <t>F2 refs)SF Storm 151 Thunderbolt</t>
  </si>
  <si>
    <t>F2)SF Storm 151 Thunderbolt</t>
  </si>
  <si>
    <t>I3)PBEVC Str8 Smash 15</t>
  </si>
  <si>
    <t>I4)NEVBC 16 Purple</t>
  </si>
  <si>
    <t>I1)E3VB 14 Chunky Monkey</t>
  </si>
  <si>
    <t>I2)NM Premier ROX 16 Silver</t>
  </si>
  <si>
    <t>J1)ABQ Warriors 16</t>
  </si>
  <si>
    <t>J2 refs)NLVC 15 Select Royal</t>
  </si>
  <si>
    <t>J2)NLVC 15 Select Royal</t>
  </si>
  <si>
    <t>J3)EP Stars 13 Blue</t>
  </si>
  <si>
    <t>J4)505 Voltage 15</t>
  </si>
  <si>
    <t>J4 refs)505 Voltage 15</t>
  </si>
  <si>
    <t>K1)Amarillo Xtreme 15 Velocity</t>
  </si>
  <si>
    <t>H3)DCVA Thunder 14</t>
  </si>
  <si>
    <t>H4)NMSI Sirens16</t>
  </si>
  <si>
    <t>H2)TX on Point 15 Brenda</t>
  </si>
  <si>
    <t>H1)Pagosa Peaks 16</t>
  </si>
  <si>
    <t xml:space="preserve">G1)ABQ Premier 13 Strike </t>
  </si>
  <si>
    <t>G2)Outlaw Young guns 15</t>
  </si>
  <si>
    <t>G3)EPSF Platinum 15</t>
  </si>
  <si>
    <t>F1)E3VB 13 Edge</t>
  </si>
  <si>
    <t>K2)NML 15 Extreme</t>
  </si>
  <si>
    <t>B4)EP SOL Gold 15</t>
  </si>
  <si>
    <t>B3)ABQ Premier 15 Koa</t>
  </si>
  <si>
    <t>D3)Statera 17</t>
  </si>
  <si>
    <t>D4)915 United 13 Victor</t>
  </si>
  <si>
    <t>D4 refs)915 United 13 Victor</t>
  </si>
  <si>
    <t>A1)ABQ Premier 14 Nakano</t>
  </si>
  <si>
    <t>A2)ARVC 13N2 Adidas</t>
  </si>
  <si>
    <t>A3)West Texas Power 151</t>
  </si>
  <si>
    <t>C4)NM Cactus 11/12</t>
  </si>
  <si>
    <t>C3)PBEVC Xtreme 12</t>
  </si>
  <si>
    <t>F4)VBINQ Fuego 14</t>
  </si>
  <si>
    <t>F3)Amarillo Xtreme 13 Storm Makers</t>
  </si>
  <si>
    <t>A4 refs)NEVBC 12 Purple</t>
  </si>
  <si>
    <t>A4)NEVBC 12 Purple</t>
  </si>
  <si>
    <t>A1)EP Stars 12 Red</t>
  </si>
  <si>
    <t>B4)DBK 12 Red Garcia</t>
  </si>
  <si>
    <t>C4)915 United 13 Eunice</t>
  </si>
  <si>
    <t>A1)El Paso Top Gun 17</t>
  </si>
  <si>
    <t>A2)NM Premier ROX 17 purple</t>
  </si>
  <si>
    <t>A2 refs)NM Premier ROX 17 purple</t>
  </si>
  <si>
    <t>A3) NML 15 Elite</t>
  </si>
  <si>
    <t>A4) 915 United 15 Victor</t>
  </si>
  <si>
    <t>A4 refs) 915 United 15 Victor</t>
  </si>
  <si>
    <t>B3) ARVC 15N1 Adidas</t>
  </si>
  <si>
    <t>B4)EPSF Titanium 18</t>
  </si>
  <si>
    <t>C4)ARVC 14N1 Adidas</t>
  </si>
  <si>
    <t>C1)Tx Performance 15</t>
  </si>
  <si>
    <t>C2)RVC Impact 16</t>
  </si>
  <si>
    <t>C3)LC Chaos 18</t>
  </si>
  <si>
    <t>B1)DBK 17 Black Neal</t>
  </si>
  <si>
    <t>B2)TAV 17</t>
  </si>
  <si>
    <t>F2)NM Cactus 13 Black</t>
  </si>
  <si>
    <t>F1)DBK 14 Red Rose</t>
  </si>
  <si>
    <t>F4)District 12 Sisterhood 13</t>
  </si>
  <si>
    <t>F3)SC Scorchers 13</t>
  </si>
  <si>
    <t>E4)NNM Fusion 13</t>
  </si>
  <si>
    <t>E3)ZIA Storm 14</t>
  </si>
  <si>
    <t>E1)Amarillo Xtreme 12 Venom</t>
  </si>
  <si>
    <t>E2)DBK 12 Black Hernandez</t>
  </si>
  <si>
    <t>D2)FCVBC 142 Shasta</t>
  </si>
  <si>
    <t>D2 refs)FCVBC 142 Shasta</t>
  </si>
  <si>
    <t>D1)ARVC 14R2 Adidas</t>
  </si>
  <si>
    <t>D3)TX On Point 13 Cristobal</t>
  </si>
  <si>
    <t>D4)NEVBC 13 Purple</t>
  </si>
  <si>
    <t>D4 refs))NEVBC 13 Purple</t>
  </si>
  <si>
    <t>C3)NM Cactus 14 Green</t>
  </si>
  <si>
    <t>C1)ARVC 13R1 Adidas</t>
  </si>
  <si>
    <t>C2)DBK 13 Black Baca</t>
  </si>
  <si>
    <t>B3)915 United 12 Josh</t>
  </si>
  <si>
    <t>B4)VC2 Venom 13 Green</t>
  </si>
  <si>
    <t>B1)VBINQ Chaos 13</t>
  </si>
  <si>
    <t>B2)HP Smasherz 14</t>
  </si>
  <si>
    <t>A2)JET 13 Brodgon</t>
  </si>
  <si>
    <t>A2 refs)Jet 13 Brogdon</t>
  </si>
  <si>
    <t>A1)Tx Storm 12 Smack</t>
  </si>
  <si>
    <t>H1)SF Storm 141 Thunder</t>
  </si>
  <si>
    <t>H2)Amarillo Xtreme 14 Crossfire</t>
  </si>
  <si>
    <t>H4)HP Slammers 14</t>
  </si>
  <si>
    <t>H4 refs)HP Slammers 14</t>
  </si>
  <si>
    <t>H3) EP Stars Storm Warriors 14</t>
  </si>
  <si>
    <t xml:space="preserve">G2)NM Premier SURVA 14 Purple </t>
  </si>
  <si>
    <t>G2 refs)NM Premier SURVA 14</t>
  </si>
  <si>
    <t>G1)Amarillo Xtreme 14 Fusion</t>
  </si>
  <si>
    <t>G4)EP Stars 14 Red</t>
  </si>
  <si>
    <t>G3)EP Revolution 14</t>
  </si>
  <si>
    <t>E3)ARVC 12N1 Adidas</t>
  </si>
  <si>
    <t>E4)NM Cactus 14 Black</t>
  </si>
  <si>
    <t>E4 refs)NM Cactus 14 Black</t>
  </si>
  <si>
    <t>E1)Amarillo Xtreeme 13 Instinct</t>
  </si>
  <si>
    <t>E2 refs)VC2 Venom 13 Black</t>
  </si>
  <si>
    <t>E2)VC2 Venom 13 Black</t>
  </si>
  <si>
    <t>D4)ABQ Warriors 14-15</t>
  </si>
  <si>
    <t>D3)Las Cruces Digz 14</t>
  </si>
  <si>
    <t>D1)TAV 13</t>
  </si>
  <si>
    <t>D2)NML 14 Reign</t>
  </si>
  <si>
    <t>C3)Rockhill Blast 15</t>
  </si>
  <si>
    <t>C4)NM Dyanmi Venom 14</t>
  </si>
  <si>
    <t>C2)RVC Arsenal 13</t>
  </si>
  <si>
    <t>C1)NNM Fusion 14</t>
  </si>
  <si>
    <t>B4)Rip it Red 15</t>
  </si>
  <si>
    <t>B4 refs)Rip it Red 15</t>
  </si>
  <si>
    <t>B3)Tx Storm 13 Smack</t>
  </si>
  <si>
    <t>B2)Artesia Legacy 14</t>
  </si>
  <si>
    <t>B1)505 Havoc 14</t>
  </si>
  <si>
    <t>F1)SEVC Premier 14</t>
  </si>
  <si>
    <t>F2)NML 14 Warriors</t>
  </si>
  <si>
    <t>B2 refs)Artesia Legacy 14</t>
  </si>
  <si>
    <t>A3) ABQ Warriors 11-12 Pink</t>
  </si>
  <si>
    <t>A2)TAV 12</t>
  </si>
  <si>
    <t>A2 refs)TAV 12</t>
  </si>
  <si>
    <t>B2)Tx Storm 12 Edna</t>
  </si>
  <si>
    <t>B1)ARVC 11N1 Adidas</t>
  </si>
  <si>
    <t>B3) 505 Elite 12</t>
  </si>
  <si>
    <t>C1)ARVC 12R1 Adidas</t>
  </si>
  <si>
    <t>C2)G1 Texas Elite 12</t>
  </si>
  <si>
    <t>A3)ABQ Warriors 14 Pink</t>
  </si>
  <si>
    <t>A4 refs)NM Premier ROX 13</t>
  </si>
  <si>
    <t>A4)NM Premier ROX 13 Silver</t>
  </si>
  <si>
    <t>25-17 25-23</t>
  </si>
  <si>
    <t>25-11  25-20</t>
  </si>
  <si>
    <t>25-19 18-25 15-5</t>
  </si>
  <si>
    <t>25-13  25-12</t>
  </si>
  <si>
    <t>NM Cactus 15/16 black</t>
  </si>
  <si>
    <t>25-23 25-14</t>
  </si>
  <si>
    <t>TX On Point 13 Cristobal</t>
  </si>
  <si>
    <t>25-17  25-15</t>
  </si>
  <si>
    <t>17-25 25-15  15-11</t>
  </si>
  <si>
    <t>FCVBC 141 Susie</t>
  </si>
  <si>
    <t>25-19  26-28 15-11</t>
  </si>
  <si>
    <t>25-18  25-22</t>
  </si>
  <si>
    <t>25-17  25-18</t>
  </si>
  <si>
    <t>28-26  25-23</t>
  </si>
  <si>
    <t>26-24  18-25  15-7</t>
  </si>
  <si>
    <t>25-9  25-12</t>
  </si>
  <si>
    <t>25-11  25-16</t>
  </si>
  <si>
    <t>25-15 26-24</t>
  </si>
  <si>
    <t>ZIA Storm 14</t>
  </si>
  <si>
    <t>21-28  25-23  15-10</t>
  </si>
  <si>
    <t>21-25 25-18 15-11</t>
  </si>
  <si>
    <t>25-14  25-15</t>
  </si>
  <si>
    <t>NM Premier ROX 17 purple</t>
  </si>
  <si>
    <t>25-9 25-18</t>
  </si>
  <si>
    <t>25-20 25-17</t>
  </si>
  <si>
    <t>25-15  25-5</t>
  </si>
  <si>
    <t>25-27 25-16 15-10</t>
  </si>
  <si>
    <t>25-15 25-18</t>
  </si>
  <si>
    <t xml:space="preserve"> 915 United 15 Victor</t>
  </si>
  <si>
    <t>25-20  25-22</t>
  </si>
  <si>
    <t>25-9 25-22</t>
  </si>
  <si>
    <t>25-20  25-18</t>
  </si>
  <si>
    <t>25-23 14-25 15-11</t>
  </si>
  <si>
    <t>25-22  25-12</t>
  </si>
  <si>
    <t>13-25 25-16 15-6</t>
  </si>
  <si>
    <t>JET 13 Brodgon</t>
  </si>
  <si>
    <t>25-21 23-25 16-14</t>
  </si>
  <si>
    <t>23-25 25-19 15-10</t>
  </si>
  <si>
    <t>23-25 25-18 15-10</t>
  </si>
  <si>
    <t>25-19 25-20</t>
  </si>
  <si>
    <t>25-23 25-13</t>
  </si>
  <si>
    <t>Wolfpack 14N1</t>
  </si>
  <si>
    <t>26-24 25-27 19-17</t>
  </si>
  <si>
    <t>25-8  25-9</t>
  </si>
  <si>
    <t>25-9 25-15</t>
  </si>
  <si>
    <t>25-16 16-25 16-14</t>
  </si>
  <si>
    <t>25-8  25-16</t>
  </si>
  <si>
    <t>25-15  25-21</t>
  </si>
  <si>
    <t>25-12 25-23</t>
  </si>
  <si>
    <t>25-23 25-21</t>
  </si>
  <si>
    <t>25-15 25-19</t>
  </si>
  <si>
    <t>25-20  25-17</t>
  </si>
  <si>
    <t>25-23 25-27 15-6</t>
  </si>
  <si>
    <t xml:space="preserve">District 12 Phantom 14 </t>
  </si>
  <si>
    <t>20-25  25-19 15-8</t>
  </si>
  <si>
    <t>25-18 25-15</t>
  </si>
  <si>
    <t>25-20 25-9</t>
  </si>
  <si>
    <t xml:space="preserve"> ARVC13N1 Adidas</t>
  </si>
  <si>
    <t>25-22  25-14</t>
  </si>
  <si>
    <t>Outlaw Young guns 15</t>
  </si>
  <si>
    <t>TX on Point 15 Brenda</t>
  </si>
  <si>
    <t>25-19  25-16</t>
  </si>
  <si>
    <t>23-25  25-17 15-4</t>
  </si>
  <si>
    <t>25-18 25-17</t>
  </si>
  <si>
    <t>25-18  25-19</t>
  </si>
  <si>
    <t>25-19  13-25 15-11</t>
  </si>
  <si>
    <t>25-21  25-21</t>
  </si>
  <si>
    <t>25-13  25-18</t>
  </si>
  <si>
    <t>25-20  25-21</t>
  </si>
  <si>
    <t>25-8  25-12</t>
  </si>
  <si>
    <t>25-10  25-19</t>
  </si>
  <si>
    <t>25-23  25-9</t>
  </si>
  <si>
    <t>25-19  25-14</t>
  </si>
  <si>
    <t>25-16  25-13</t>
  </si>
  <si>
    <t>26-24  25-18</t>
  </si>
  <si>
    <t>West Tesas Power 161</t>
  </si>
  <si>
    <t xml:space="preserve">ABQ Premier 13 Strike </t>
  </si>
  <si>
    <t>25-20 25-23</t>
  </si>
  <si>
    <t>26-24  25-20</t>
  </si>
  <si>
    <t>25-21  25-16</t>
  </si>
  <si>
    <t>25-23  23-25  15-4</t>
  </si>
  <si>
    <t>25-13  26-24</t>
  </si>
  <si>
    <t>25-14 26-24</t>
  </si>
  <si>
    <t>29-27 19-25 15-11</t>
  </si>
  <si>
    <t xml:space="preserve">25-20  25-23 </t>
  </si>
  <si>
    <t>18-25  25-19  15-12</t>
  </si>
  <si>
    <t>25-20 25-16</t>
  </si>
  <si>
    <t>22-25 25-14  15-7</t>
  </si>
  <si>
    <t>19-25 25-19 15-13</t>
  </si>
  <si>
    <t>25-16 25-18</t>
  </si>
  <si>
    <t>25-20 15-25 15-5</t>
  </si>
  <si>
    <t>25-14  26-24</t>
  </si>
  <si>
    <t>24-26 25-17 15-10</t>
  </si>
  <si>
    <t>25-12  25-17</t>
  </si>
  <si>
    <t>25-20 22-25 15-9</t>
  </si>
  <si>
    <t>25-16 27-25</t>
  </si>
  <si>
    <t>25-9  25-10</t>
  </si>
  <si>
    <t>25-16 25-21</t>
  </si>
  <si>
    <t>26-24  25-23</t>
  </si>
  <si>
    <t>26-24 25-20</t>
  </si>
  <si>
    <t>25-17  25-12</t>
  </si>
  <si>
    <t>25-12  25-8</t>
  </si>
  <si>
    <t>25-19  25-18</t>
  </si>
  <si>
    <t>25-23 31-29</t>
  </si>
  <si>
    <t>25-23  23-25  15-9</t>
  </si>
  <si>
    <t>23-25 25-14 16-14</t>
  </si>
  <si>
    <t>25-19  25-15</t>
  </si>
  <si>
    <t>25-15  25-13</t>
  </si>
  <si>
    <t>25-20 28-26</t>
  </si>
  <si>
    <t>25-17 25-20</t>
  </si>
  <si>
    <t>25-17 25-18</t>
  </si>
  <si>
    <t>25-13 26-24</t>
  </si>
  <si>
    <t>25-20  25-20</t>
  </si>
  <si>
    <t>NMSI Sirens16</t>
  </si>
  <si>
    <t>25-11 25-17</t>
  </si>
  <si>
    <t>25-14 19-25 15-12</t>
  </si>
  <si>
    <t>25-21  25-19</t>
  </si>
  <si>
    <t>25-9  25-13</t>
  </si>
  <si>
    <t>25-18 25-20</t>
  </si>
  <si>
    <t>25-22 25-15</t>
  </si>
  <si>
    <t>25-19 25-22</t>
  </si>
  <si>
    <t>18-25 26-24 15-9</t>
  </si>
  <si>
    <t>25-10  25-14</t>
  </si>
  <si>
    <t>25-18 25-13</t>
  </si>
  <si>
    <t>25-17 25-14</t>
  </si>
  <si>
    <t>25-16  26-24</t>
  </si>
  <si>
    <t>25-18 28-26</t>
  </si>
  <si>
    <t>19-25  25-22 18-16</t>
  </si>
  <si>
    <t>25-21  25-18</t>
  </si>
  <si>
    <t>25-22 25-23</t>
  </si>
  <si>
    <t>23-25 25-13 15-8</t>
  </si>
  <si>
    <t>25-21 26-24</t>
  </si>
  <si>
    <t>25-10 25-13</t>
  </si>
  <si>
    <t>25-23  25-15</t>
  </si>
  <si>
    <t>25-20 25-13</t>
  </si>
  <si>
    <t>25-17  16-25 15-8</t>
  </si>
  <si>
    <t>25-27  25-19 15-12</t>
  </si>
  <si>
    <t xml:space="preserve">NM Premier SURVA 14 Purple </t>
  </si>
  <si>
    <t>24-26 25-16 16-12</t>
  </si>
  <si>
    <t>25-9  25-14</t>
  </si>
  <si>
    <t>25-7 25-20</t>
  </si>
  <si>
    <t>25-5  25-12</t>
  </si>
  <si>
    <t>15-25 25-19 15-11</t>
  </si>
  <si>
    <t>25-16 25-22</t>
  </si>
  <si>
    <t>25-19  25-19</t>
  </si>
  <si>
    <t>25-19 25-19</t>
  </si>
  <si>
    <t>Rip it Red 15</t>
  </si>
  <si>
    <t>25-21 25-15</t>
  </si>
  <si>
    <t>25-12 25-19</t>
  </si>
  <si>
    <t>25-16 28-26</t>
  </si>
  <si>
    <t>25-13 25-21</t>
  </si>
  <si>
    <t>25-19 23-25 15-11</t>
  </si>
  <si>
    <t>NM Dyanmi Venom 14</t>
  </si>
  <si>
    <t>27-25 25-16</t>
  </si>
  <si>
    <t>25-7 25-15</t>
  </si>
  <si>
    <t>25-10 25-18</t>
  </si>
  <si>
    <t>25-19  25-21</t>
  </si>
  <si>
    <t>25-18  25-14</t>
  </si>
  <si>
    <t>25-22 26-28 15-13</t>
  </si>
  <si>
    <t>25-15 25-13</t>
  </si>
  <si>
    <t>25-14 25-11</t>
  </si>
  <si>
    <t>25-22 25-14</t>
  </si>
  <si>
    <t>25-10 23-25 15-5</t>
  </si>
  <si>
    <t>25-17 23-25 15-6</t>
  </si>
  <si>
    <t>25-16 25-17</t>
  </si>
  <si>
    <t>25-20 25-22</t>
  </si>
  <si>
    <t>25-15 25-16</t>
  </si>
  <si>
    <t>25-19 25--20</t>
  </si>
  <si>
    <t>26-24 25-14</t>
  </si>
  <si>
    <t>21-25 25-16 15-9</t>
  </si>
  <si>
    <t>25-14 25-16</t>
  </si>
  <si>
    <t>22-25 29-27 15-8</t>
  </si>
  <si>
    <t>25-12 25-17</t>
  </si>
  <si>
    <t>25-14 25-10</t>
  </si>
  <si>
    <t>25-23 26-28 15-13</t>
  </si>
  <si>
    <t>24-26 25-12 15-6</t>
  </si>
  <si>
    <t>25-21 25-21</t>
  </si>
  <si>
    <t>25-17 25-16</t>
  </si>
  <si>
    <t>16-25 25-21 15-8</t>
  </si>
  <si>
    <t>25-9 25-11</t>
  </si>
  <si>
    <t>25-7 25-9</t>
  </si>
  <si>
    <t xml:space="preserve">20-25 28-26 </t>
  </si>
  <si>
    <t>25-16  25-16</t>
  </si>
  <si>
    <t>19-25 25-21 19-17</t>
  </si>
  <si>
    <t>25-13 25-15</t>
  </si>
  <si>
    <t>25-16  25-19</t>
  </si>
  <si>
    <t>26-24 25-21</t>
  </si>
  <si>
    <t>25-10 25-12</t>
  </si>
  <si>
    <t>25-14 22-25 15-10</t>
  </si>
  <si>
    <t>25-13 25-23</t>
  </si>
  <si>
    <t>25-22 25-20</t>
  </si>
  <si>
    <t>25-13 27-25</t>
  </si>
  <si>
    <t>26-24 23-25 17-15</t>
  </si>
  <si>
    <t>25-20 25-19</t>
  </si>
  <si>
    <t>25-18 25-16</t>
  </si>
  <si>
    <t>25-14 15-25 15-12</t>
  </si>
  <si>
    <t>24-26 25-22 15-9</t>
  </si>
  <si>
    <t>16-25 25-22 15-11</t>
  </si>
  <si>
    <t>25-18 25-21</t>
  </si>
  <si>
    <t>25-17 25-19</t>
  </si>
  <si>
    <t>25-9 25-17</t>
  </si>
  <si>
    <t>25-19 25-18</t>
  </si>
  <si>
    <t>25-20  26-24</t>
  </si>
  <si>
    <t>25-23 25-17</t>
  </si>
  <si>
    <t>15-10  25-19  25-13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</si>
</sst>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theme="1"/>
      <name val="Arial"/>
      <family val="2"/>
    </font>
    <font>
      <b/>
      <sz val="14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/>
    </xf>
    <xf numFmtId="18" fontId="1" fillId="35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35" borderId="0" xfId="0" applyFont="1" applyFill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14" fontId="20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0" fillId="34" borderId="17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20" fillId="0" borderId="21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57" applyFont="1">
      <alignment/>
      <protection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4" fontId="12" fillId="0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top"/>
    </xf>
    <xf numFmtId="0" fontId="12" fillId="35" borderId="0" xfId="0" applyFont="1" applyFill="1" applyBorder="1" applyAlignment="1">
      <alignment horizontal="center"/>
    </xf>
    <xf numFmtId="14" fontId="12" fillId="0" borderId="21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4" fontId="12" fillId="0" borderId="27" xfId="0" applyNumberFormat="1" applyFont="1" applyFill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5" fillId="0" borderId="0" xfId="57" applyNumberFormat="1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57" applyFont="1" applyFill="1" applyAlignment="1">
      <alignment horizontal="center"/>
      <protection/>
    </xf>
    <xf numFmtId="14" fontId="12" fillId="0" borderId="0" xfId="0" applyNumberFormat="1" applyFont="1" applyFill="1" applyAlignment="1">
      <alignment horizontal="right"/>
    </xf>
    <xf numFmtId="20" fontId="12" fillId="0" borderId="0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ill="1">
      <alignment/>
      <protection/>
    </xf>
    <xf numFmtId="0" fontId="7" fillId="0" borderId="29" xfId="0" applyFont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0" fillId="35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14" fontId="7" fillId="0" borderId="27" xfId="0" applyNumberFormat="1" applyFont="1" applyFill="1" applyBorder="1" applyAlignment="1">
      <alignment horizontal="center"/>
    </xf>
    <xf numFmtId="14" fontId="7" fillId="0" borderId="28" xfId="0" applyNumberFormat="1" applyFont="1" applyFill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0" fontId="7" fillId="36" borderId="0" xfId="0" applyFont="1" applyFill="1" applyBorder="1" applyAlignment="1">
      <alignment horizontal="center"/>
    </xf>
    <xf numFmtId="18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7" fillId="0" borderId="34" xfId="0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14" fontId="1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4" fontId="12" fillId="0" borderId="20" xfId="0" applyNumberFormat="1" applyFont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8" fontId="12" fillId="35" borderId="0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14" fontId="22" fillId="0" borderId="2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4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5" fillId="0" borderId="0" xfId="57" applyNumberFormat="1" applyFont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1" fillId="0" borderId="21" xfId="57" applyFont="1" applyBorder="1" applyAlignment="1">
      <alignment horizontal="center"/>
      <protection/>
    </xf>
    <xf numFmtId="14" fontId="1" fillId="0" borderId="21" xfId="57" applyNumberFormat="1" applyFont="1" applyBorder="1" applyAlignment="1">
      <alignment horizontal="center"/>
      <protection/>
    </xf>
    <xf numFmtId="0" fontId="12" fillId="0" borderId="2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/>
      <protection/>
    </xf>
    <xf numFmtId="0" fontId="1" fillId="0" borderId="35" xfId="57" applyFont="1" applyBorder="1" applyAlignment="1">
      <alignment horizontal="center"/>
      <protection/>
    </xf>
    <xf numFmtId="0" fontId="1" fillId="0" borderId="34" xfId="57" applyFont="1" applyBorder="1" applyAlignment="1">
      <alignment horizontal="center"/>
      <protection/>
    </xf>
    <xf numFmtId="0" fontId="1" fillId="0" borderId="18" xfId="57" applyFont="1" applyBorder="1" applyAlignment="1">
      <alignment horizontal="center"/>
      <protection/>
    </xf>
    <xf numFmtId="0" fontId="4" fillId="35" borderId="17" xfId="0" applyFont="1" applyFill="1" applyBorder="1" applyAlignment="1">
      <alignment horizontal="center"/>
    </xf>
    <xf numFmtId="0" fontId="1" fillId="0" borderId="20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14" fontId="1" fillId="0" borderId="20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22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12" fillId="0" borderId="19" xfId="57" applyFont="1" applyBorder="1" applyAlignment="1">
      <alignment horizontal="center"/>
      <protection/>
    </xf>
    <xf numFmtId="0" fontId="12" fillId="0" borderId="21" xfId="57" applyFont="1" applyBorder="1" applyAlignment="1">
      <alignment horizontal="center"/>
      <protection/>
    </xf>
    <xf numFmtId="0" fontId="1" fillId="0" borderId="19" xfId="57" applyFont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25" xfId="57" applyFont="1" applyBorder="1" applyAlignment="1">
      <alignment horizontal="center"/>
      <protection/>
    </xf>
    <xf numFmtId="0" fontId="12" fillId="0" borderId="18" xfId="57" applyFont="1" applyBorder="1" applyAlignment="1">
      <alignment horizontal="center"/>
      <protection/>
    </xf>
    <xf numFmtId="0" fontId="1" fillId="34" borderId="16" xfId="57" applyFont="1" applyFill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8" fontId="1" fillId="0" borderId="20" xfId="0" applyNumberFormat="1" applyFont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8" fontId="1" fillId="0" borderId="37" xfId="0" applyNumberFormat="1" applyFont="1" applyFill="1" applyBorder="1" applyAlignment="1">
      <alignment horizontal="center"/>
    </xf>
    <xf numFmtId="14" fontId="1" fillId="0" borderId="37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8" fontId="1" fillId="0" borderId="3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" fontId="1" fillId="0" borderId="21" xfId="0" applyNumberFormat="1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12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6" fillId="0" borderId="23" xfId="57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14" fontId="9" fillId="0" borderId="0" xfId="57" applyNumberFormat="1" applyFont="1" applyFill="1" applyAlignment="1">
      <alignment horizontal="center"/>
      <protection/>
    </xf>
    <xf numFmtId="14" fontId="8" fillId="0" borderId="0" xfId="57" applyNumberFormat="1" applyFont="1" applyAlignment="1">
      <alignment horizontal="center"/>
      <protection/>
    </xf>
    <xf numFmtId="0" fontId="12" fillId="33" borderId="26" xfId="0" applyFont="1" applyFill="1" applyBorder="1" applyAlignment="1">
      <alignment horizontal="center" vertical="top"/>
    </xf>
    <xf numFmtId="14" fontId="9" fillId="0" borderId="0" xfId="57" applyNumberFormat="1" applyFont="1" applyAlignment="1">
      <alignment horizontal="center"/>
      <protection/>
    </xf>
    <xf numFmtId="0" fontId="67" fillId="0" borderId="0" xfId="0" applyFont="1" applyAlignment="1">
      <alignment horizontal="center"/>
    </xf>
    <xf numFmtId="0" fontId="7" fillId="0" borderId="2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12" fillId="0" borderId="4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4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PageLayoutView="0" workbookViewId="0" topLeftCell="A52">
      <selection activeCell="B125" sqref="B125"/>
    </sheetView>
  </sheetViews>
  <sheetFormatPr defaultColWidth="8.8515625" defaultRowHeight="15" customHeight="1"/>
  <cols>
    <col min="1" max="5" width="35.7109375" style="0" customWidth="1"/>
    <col min="6" max="6" width="11.00390625" style="0" bestFit="1" customWidth="1"/>
    <col min="7" max="8" width="8.8515625" style="0" customWidth="1"/>
    <col min="9" max="9" width="20.28125" style="0" bestFit="1" customWidth="1"/>
    <col min="10" max="10" width="16.7109375" style="0" bestFit="1" customWidth="1"/>
  </cols>
  <sheetData>
    <row r="1" spans="1:5" s="4" customFormat="1" ht="18">
      <c r="A1" s="317" t="s">
        <v>228</v>
      </c>
      <c r="B1" s="317"/>
      <c r="C1" s="317"/>
      <c r="D1" s="317"/>
      <c r="E1" s="317"/>
    </row>
    <row r="2" spans="1:5" s="4" customFormat="1" ht="18">
      <c r="A2" s="318" t="s">
        <v>229</v>
      </c>
      <c r="B2" s="318"/>
      <c r="C2" s="318"/>
      <c r="D2" s="318"/>
      <c r="E2" s="318"/>
    </row>
    <row r="3" spans="1:5" s="4" customFormat="1" ht="18">
      <c r="A3" s="321" t="s">
        <v>444</v>
      </c>
      <c r="B3" s="321"/>
      <c r="C3" s="321"/>
      <c r="D3" s="321"/>
      <c r="E3" s="321"/>
    </row>
    <row r="4" spans="1:5" s="4" customFormat="1" ht="18">
      <c r="A4" s="319" t="s">
        <v>407</v>
      </c>
      <c r="B4" s="319"/>
      <c r="C4" s="319"/>
      <c r="D4" s="319"/>
      <c r="E4" s="319"/>
    </row>
    <row r="5" spans="1:5" s="4" customFormat="1" ht="18">
      <c r="A5" s="320" t="s">
        <v>141</v>
      </c>
      <c r="B5" s="320"/>
      <c r="C5" s="320"/>
      <c r="D5" s="320"/>
      <c r="E5" s="320"/>
    </row>
    <row r="6" spans="1:5" s="4" customFormat="1" ht="18">
      <c r="A6" s="23" t="s">
        <v>65</v>
      </c>
      <c r="B6" s="23" t="s">
        <v>65</v>
      </c>
      <c r="C6" s="23" t="s">
        <v>65</v>
      </c>
      <c r="D6" s="23"/>
      <c r="E6" s="23"/>
    </row>
    <row r="7" spans="1:5" s="4" customFormat="1" ht="15" customHeight="1">
      <c r="A7" s="315" t="s">
        <v>406</v>
      </c>
      <c r="B7" s="315"/>
      <c r="C7" s="315"/>
      <c r="D7" s="315"/>
      <c r="E7" s="315"/>
    </row>
    <row r="8" spans="1:5" s="4" customFormat="1" ht="18">
      <c r="A8" s="316" t="s">
        <v>142</v>
      </c>
      <c r="B8" s="316"/>
      <c r="C8" s="316"/>
      <c r="D8" s="316"/>
      <c r="E8" s="316"/>
    </row>
    <row r="9" spans="1:5" s="4" customFormat="1" ht="15" customHeight="1">
      <c r="A9" s="23"/>
      <c r="B9" s="23"/>
      <c r="C9" s="23"/>
      <c r="D9" s="23"/>
      <c r="E9" s="23"/>
    </row>
    <row r="10" spans="1:5" ht="18">
      <c r="A10" s="314" t="s">
        <v>73</v>
      </c>
      <c r="B10" s="314"/>
      <c r="C10" s="314"/>
      <c r="D10" s="314"/>
      <c r="E10" s="314"/>
    </row>
    <row r="11" spans="2:5" ht="15" customHeight="1">
      <c r="B11" s="29" t="s">
        <v>64</v>
      </c>
      <c r="C11" s="29" t="s">
        <v>64</v>
      </c>
      <c r="D11" s="29" t="s">
        <v>64</v>
      </c>
      <c r="E11" s="6"/>
    </row>
    <row r="12" spans="2:5" ht="15" customHeight="1">
      <c r="B12" s="108" t="s">
        <v>386</v>
      </c>
      <c r="C12" s="108" t="s">
        <v>387</v>
      </c>
      <c r="D12" s="108" t="s">
        <v>388</v>
      </c>
      <c r="E12" s="6"/>
    </row>
    <row r="13" spans="2:5" ht="15" customHeight="1">
      <c r="B13" s="25" t="s">
        <v>0</v>
      </c>
      <c r="C13" s="25" t="s">
        <v>1</v>
      </c>
      <c r="D13" s="25" t="s">
        <v>2</v>
      </c>
      <c r="E13" s="6"/>
    </row>
    <row r="14" spans="2:5" ht="15" customHeight="1">
      <c r="B14" s="109" t="s">
        <v>299</v>
      </c>
      <c r="C14" s="109" t="s">
        <v>300</v>
      </c>
      <c r="D14" s="109" t="s">
        <v>301</v>
      </c>
      <c r="E14" s="6"/>
    </row>
    <row r="15" spans="2:5" ht="15" customHeight="1">
      <c r="B15" s="109" t="s">
        <v>304</v>
      </c>
      <c r="C15" s="109" t="s">
        <v>303</v>
      </c>
      <c r="D15" s="109" t="s">
        <v>302</v>
      </c>
      <c r="E15" s="6"/>
    </row>
    <row r="16" spans="2:5" ht="15" customHeight="1">
      <c r="B16" s="109" t="s">
        <v>162</v>
      </c>
      <c r="C16" s="109" t="s">
        <v>139</v>
      </c>
      <c r="D16" s="109" t="s">
        <v>143</v>
      </c>
      <c r="E16" s="6"/>
    </row>
    <row r="17" spans="2:5" ht="15" customHeight="1">
      <c r="B17" s="109" t="s">
        <v>408</v>
      </c>
      <c r="C17" s="109" t="s">
        <v>161</v>
      </c>
      <c r="D17" s="109" t="s">
        <v>305</v>
      </c>
      <c r="E17" s="6"/>
    </row>
    <row r="18" spans="1:5" ht="15" customHeight="1">
      <c r="A18" s="19"/>
      <c r="B18" s="16"/>
      <c r="C18" s="19"/>
      <c r="D18" s="19"/>
      <c r="E18" s="6"/>
    </row>
    <row r="19" spans="1:5" ht="18">
      <c r="A19" s="314" t="s">
        <v>74</v>
      </c>
      <c r="B19" s="314"/>
      <c r="C19" s="314"/>
      <c r="D19" s="314"/>
      <c r="E19" s="314"/>
    </row>
    <row r="20" spans="1:5" ht="15" customHeight="1">
      <c r="A20" s="34" t="s">
        <v>63</v>
      </c>
      <c r="B20" s="34" t="s">
        <v>63</v>
      </c>
      <c r="C20" s="34" t="s">
        <v>63</v>
      </c>
      <c r="D20" s="34" t="s">
        <v>63</v>
      </c>
      <c r="E20" s="34" t="s">
        <v>63</v>
      </c>
    </row>
    <row r="21" spans="1:5" s="26" customFormat="1" ht="15" customHeight="1">
      <c r="A21" s="106" t="s">
        <v>386</v>
      </c>
      <c r="B21" s="106" t="s">
        <v>387</v>
      </c>
      <c r="C21" s="106" t="s">
        <v>388</v>
      </c>
      <c r="D21" s="106" t="s">
        <v>389</v>
      </c>
      <c r="E21" s="106" t="s">
        <v>390</v>
      </c>
    </row>
    <row r="22" spans="1:5" s="26" customFormat="1" ht="15" customHeight="1">
      <c r="A22" s="35" t="s">
        <v>0</v>
      </c>
      <c r="B22" s="35" t="s">
        <v>1</v>
      </c>
      <c r="C22" s="35" t="s">
        <v>2</v>
      </c>
      <c r="D22" s="35" t="s">
        <v>3</v>
      </c>
      <c r="E22" s="35" t="s">
        <v>58</v>
      </c>
    </row>
    <row r="23" spans="1:5" s="26" customFormat="1" ht="15" customHeight="1">
      <c r="A23" s="107" t="s">
        <v>306</v>
      </c>
      <c r="B23" s="107" t="s">
        <v>307</v>
      </c>
      <c r="C23" s="107" t="s">
        <v>308</v>
      </c>
      <c r="D23" s="107" t="s">
        <v>165</v>
      </c>
      <c r="E23" s="107" t="s">
        <v>164</v>
      </c>
    </row>
    <row r="24" spans="1:5" s="26" customFormat="1" ht="15" customHeight="1">
      <c r="A24" s="107" t="s">
        <v>311</v>
      </c>
      <c r="B24" s="107" t="s">
        <v>174</v>
      </c>
      <c r="C24" s="107" t="s">
        <v>170</v>
      </c>
      <c r="D24" s="107" t="s">
        <v>167</v>
      </c>
      <c r="E24" s="107" t="s">
        <v>172</v>
      </c>
    </row>
    <row r="25" spans="1:5" s="26" customFormat="1" ht="15" customHeight="1">
      <c r="A25" s="107" t="s">
        <v>171</v>
      </c>
      <c r="B25" s="107" t="s">
        <v>312</v>
      </c>
      <c r="C25" s="107" t="s">
        <v>177</v>
      </c>
      <c r="D25" s="107" t="s">
        <v>313</v>
      </c>
      <c r="E25" s="107" t="s">
        <v>314</v>
      </c>
    </row>
    <row r="26" spans="1:5" s="26" customFormat="1" ht="15" customHeight="1">
      <c r="A26" s="107" t="s">
        <v>318</v>
      </c>
      <c r="B26" s="107" t="s">
        <v>189</v>
      </c>
      <c r="C26" s="107" t="s">
        <v>188</v>
      </c>
      <c r="D26" s="107" t="s">
        <v>190</v>
      </c>
      <c r="E26" s="107" t="s">
        <v>317</v>
      </c>
    </row>
    <row r="27" spans="1:5" ht="15" customHeight="1">
      <c r="A27" s="19"/>
      <c r="B27" s="16"/>
      <c r="C27" s="19"/>
      <c r="D27" s="19"/>
      <c r="E27" s="6"/>
    </row>
    <row r="28" spans="1:5" ht="15" customHeight="1">
      <c r="A28" s="34" t="s">
        <v>63</v>
      </c>
      <c r="B28" s="34" t="s">
        <v>63</v>
      </c>
      <c r="C28" s="34" t="s">
        <v>63</v>
      </c>
      <c r="D28" s="34" t="s">
        <v>63</v>
      </c>
      <c r="E28" s="6"/>
    </row>
    <row r="29" spans="1:5" ht="15" customHeight="1">
      <c r="A29" s="106" t="s">
        <v>391</v>
      </c>
      <c r="B29" s="106" t="s">
        <v>392</v>
      </c>
      <c r="C29" s="106" t="s">
        <v>393</v>
      </c>
      <c r="D29" s="106" t="s">
        <v>394</v>
      </c>
      <c r="E29" s="6"/>
    </row>
    <row r="30" spans="1:5" ht="15" customHeight="1">
      <c r="A30" s="35" t="s">
        <v>67</v>
      </c>
      <c r="B30" s="104" t="s">
        <v>76</v>
      </c>
      <c r="C30" s="35" t="s">
        <v>77</v>
      </c>
      <c r="D30" s="35" t="s">
        <v>115</v>
      </c>
      <c r="E30" s="6"/>
    </row>
    <row r="31" spans="1:5" ht="15" customHeight="1">
      <c r="A31" s="107" t="s">
        <v>168</v>
      </c>
      <c r="B31" s="107" t="s">
        <v>163</v>
      </c>
      <c r="C31" s="107" t="s">
        <v>409</v>
      </c>
      <c r="D31" s="107" t="s">
        <v>169</v>
      </c>
      <c r="E31" s="6"/>
    </row>
    <row r="32" spans="1:5" ht="15" customHeight="1">
      <c r="A32" s="107" t="s">
        <v>181</v>
      </c>
      <c r="B32" s="107" t="s">
        <v>166</v>
      </c>
      <c r="C32" s="107" t="s">
        <v>310</v>
      </c>
      <c r="D32" s="107" t="s">
        <v>309</v>
      </c>
      <c r="E32" s="6"/>
    </row>
    <row r="33" spans="1:5" ht="15" customHeight="1">
      <c r="A33" s="107" t="s">
        <v>315</v>
      </c>
      <c r="B33" s="107" t="s">
        <v>173</v>
      </c>
      <c r="C33" s="107" t="s">
        <v>175</v>
      </c>
      <c r="D33" s="107" t="s">
        <v>176</v>
      </c>
      <c r="E33" s="6"/>
    </row>
    <row r="34" spans="1:5" ht="15" customHeight="1">
      <c r="A34" s="107" t="s">
        <v>316</v>
      </c>
      <c r="B34" s="107" t="s">
        <v>131</v>
      </c>
      <c r="C34" s="107" t="s">
        <v>179</v>
      </c>
      <c r="D34" s="107" t="s">
        <v>183</v>
      </c>
      <c r="E34" s="6"/>
    </row>
    <row r="35" spans="1:5" ht="15" customHeight="1">
      <c r="A35" s="19"/>
      <c r="B35" s="16"/>
      <c r="C35" s="19"/>
      <c r="D35" s="19"/>
      <c r="E35" s="6"/>
    </row>
    <row r="36" spans="1:5" ht="18">
      <c r="A36" s="314" t="s">
        <v>78</v>
      </c>
      <c r="B36" s="314"/>
      <c r="C36" s="314"/>
      <c r="D36" s="314"/>
      <c r="E36" s="314"/>
    </row>
    <row r="37" spans="1:4" ht="15.75">
      <c r="A37" s="34" t="s">
        <v>63</v>
      </c>
      <c r="B37" s="34" t="s">
        <v>63</v>
      </c>
      <c r="C37" s="34" t="s">
        <v>63</v>
      </c>
      <c r="D37" s="34" t="s">
        <v>63</v>
      </c>
    </row>
    <row r="38" spans="1:4" ht="15" customHeight="1">
      <c r="A38" s="106" t="s">
        <v>395</v>
      </c>
      <c r="B38" s="106" t="s">
        <v>396</v>
      </c>
      <c r="C38" s="106" t="s">
        <v>397</v>
      </c>
      <c r="D38" s="106" t="s">
        <v>398</v>
      </c>
    </row>
    <row r="39" spans="1:4" ht="15" customHeight="1">
      <c r="A39" s="35" t="s">
        <v>0</v>
      </c>
      <c r="B39" s="35" t="s">
        <v>1</v>
      </c>
      <c r="C39" s="35" t="s">
        <v>2</v>
      </c>
      <c r="D39" s="35" t="s">
        <v>3</v>
      </c>
    </row>
    <row r="40" spans="1:4" ht="15" customHeight="1">
      <c r="A40" s="107" t="s">
        <v>319</v>
      </c>
      <c r="B40" s="107" t="s">
        <v>195</v>
      </c>
      <c r="C40" s="107" t="s">
        <v>186</v>
      </c>
      <c r="D40" s="107" t="s">
        <v>185</v>
      </c>
    </row>
    <row r="41" spans="1:4" ht="15" customHeight="1">
      <c r="A41" s="107" t="s">
        <v>327</v>
      </c>
      <c r="B41" s="107" t="s">
        <v>144</v>
      </c>
      <c r="C41" s="107" t="s">
        <v>200</v>
      </c>
      <c r="D41" s="107" t="s">
        <v>326</v>
      </c>
    </row>
    <row r="42" spans="1:4" ht="15" customHeight="1">
      <c r="A42" s="107" t="s">
        <v>204</v>
      </c>
      <c r="B42" s="107" t="s">
        <v>180</v>
      </c>
      <c r="C42" s="107" t="s">
        <v>201</v>
      </c>
      <c r="D42" s="107" t="s">
        <v>184</v>
      </c>
    </row>
    <row r="43" spans="1:4" ht="15" customHeight="1">
      <c r="A43" s="19"/>
      <c r="B43" s="107" t="s">
        <v>336</v>
      </c>
      <c r="C43" s="107" t="s">
        <v>335</v>
      </c>
      <c r="D43" s="107" t="s">
        <v>203</v>
      </c>
    </row>
    <row r="44" spans="1:6" ht="15" customHeight="1">
      <c r="A44" s="19"/>
      <c r="B44" s="19"/>
      <c r="C44" s="19"/>
      <c r="D44" s="19"/>
      <c r="F44" s="6"/>
    </row>
    <row r="45" spans="1:6" ht="15" customHeight="1">
      <c r="A45" s="34" t="s">
        <v>63</v>
      </c>
      <c r="B45" s="34" t="s">
        <v>63</v>
      </c>
      <c r="C45" s="34" t="s">
        <v>63</v>
      </c>
      <c r="D45" s="34" t="s">
        <v>63</v>
      </c>
      <c r="F45" s="6"/>
    </row>
    <row r="46" spans="1:6" ht="15" customHeight="1">
      <c r="A46" s="106" t="s">
        <v>399</v>
      </c>
      <c r="B46" s="106" t="s">
        <v>400</v>
      </c>
      <c r="C46" s="106" t="s">
        <v>401</v>
      </c>
      <c r="D46" s="106" t="s">
        <v>402</v>
      </c>
      <c r="F46" s="6"/>
    </row>
    <row r="47" spans="1:6" ht="15" customHeight="1">
      <c r="A47" s="35" t="s">
        <v>58</v>
      </c>
      <c r="B47" s="35" t="s">
        <v>67</v>
      </c>
      <c r="C47" s="35" t="s">
        <v>76</v>
      </c>
      <c r="D47" s="35" t="s">
        <v>77</v>
      </c>
      <c r="F47" s="6"/>
    </row>
    <row r="48" spans="1:6" ht="15" customHeight="1">
      <c r="A48" s="107" t="s">
        <v>178</v>
      </c>
      <c r="B48" s="107" t="s">
        <v>187</v>
      </c>
      <c r="C48" s="107" t="s">
        <v>192</v>
      </c>
      <c r="D48" s="107" t="s">
        <v>193</v>
      </c>
      <c r="F48" s="6"/>
    </row>
    <row r="49" spans="1:6" ht="15" customHeight="1">
      <c r="A49" s="107" t="s">
        <v>325</v>
      </c>
      <c r="B49" s="107" t="s">
        <v>197</v>
      </c>
      <c r="C49" s="107" t="s">
        <v>182</v>
      </c>
      <c r="D49" s="107" t="s">
        <v>324</v>
      </c>
      <c r="F49" s="6"/>
    </row>
    <row r="50" spans="1:6" ht="15" customHeight="1">
      <c r="A50" s="107" t="s">
        <v>328</v>
      </c>
      <c r="B50" s="107" t="s">
        <v>199</v>
      </c>
      <c r="C50" s="107" t="s">
        <v>196</v>
      </c>
      <c r="D50" s="107" t="s">
        <v>329</v>
      </c>
      <c r="F50" s="6"/>
    </row>
    <row r="51" spans="1:6" ht="15" customHeight="1">
      <c r="A51" s="107" t="s">
        <v>334</v>
      </c>
      <c r="B51" s="107" t="s">
        <v>333</v>
      </c>
      <c r="C51" s="107" t="s">
        <v>145</v>
      </c>
      <c r="D51" s="107" t="s">
        <v>337</v>
      </c>
      <c r="F51" s="6"/>
    </row>
    <row r="52" spans="1:6" ht="15" customHeight="1">
      <c r="A52" s="19"/>
      <c r="B52" s="19"/>
      <c r="C52" s="19"/>
      <c r="D52" s="19"/>
      <c r="E52" s="19"/>
      <c r="F52" s="6"/>
    </row>
    <row r="53" spans="1:6" ht="15" customHeight="1">
      <c r="A53" s="34" t="s">
        <v>63</v>
      </c>
      <c r="B53" s="34" t="s">
        <v>63</v>
      </c>
      <c r="C53" s="34" t="s">
        <v>63</v>
      </c>
      <c r="D53" s="29"/>
      <c r="E53" s="19"/>
      <c r="F53" s="6"/>
    </row>
    <row r="54" spans="1:6" ht="15" customHeight="1">
      <c r="A54" s="106" t="s">
        <v>403</v>
      </c>
      <c r="B54" s="106" t="s">
        <v>404</v>
      </c>
      <c r="C54" s="106" t="s">
        <v>405</v>
      </c>
      <c r="D54" s="73"/>
      <c r="E54" s="19"/>
      <c r="F54" s="6"/>
    </row>
    <row r="55" spans="1:6" ht="15" customHeight="1">
      <c r="A55" s="35" t="s">
        <v>115</v>
      </c>
      <c r="B55" s="35" t="s">
        <v>116</v>
      </c>
      <c r="C55" s="35" t="s">
        <v>132</v>
      </c>
      <c r="D55" s="148"/>
      <c r="E55" s="19"/>
      <c r="F55" s="6"/>
    </row>
    <row r="56" spans="1:6" ht="15" customHeight="1">
      <c r="A56" s="107" t="s">
        <v>191</v>
      </c>
      <c r="B56" s="107" t="s">
        <v>320</v>
      </c>
      <c r="C56" s="107" t="s">
        <v>321</v>
      </c>
      <c r="D56" s="63"/>
      <c r="E56" s="19"/>
      <c r="F56" s="6"/>
    </row>
    <row r="57" spans="1:7" ht="15" customHeight="1">
      <c r="A57" s="107" t="s">
        <v>194</v>
      </c>
      <c r="B57" s="107" t="s">
        <v>323</v>
      </c>
      <c r="C57" s="107" t="s">
        <v>322</v>
      </c>
      <c r="D57" s="63"/>
      <c r="E57" s="19"/>
      <c r="F57" s="6"/>
      <c r="G57" s="6"/>
    </row>
    <row r="58" spans="1:7" ht="15" customHeight="1">
      <c r="A58" s="107" t="s">
        <v>330</v>
      </c>
      <c r="B58" s="107" t="s">
        <v>198</v>
      </c>
      <c r="C58" s="107" t="s">
        <v>331</v>
      </c>
      <c r="D58" s="63"/>
      <c r="E58" s="19"/>
      <c r="F58" s="6"/>
      <c r="G58" s="6"/>
    </row>
    <row r="59" spans="1:7" ht="15" customHeight="1">
      <c r="A59" s="107" t="s">
        <v>202</v>
      </c>
      <c r="B59" s="107" t="s">
        <v>207</v>
      </c>
      <c r="C59" s="107" t="s">
        <v>332</v>
      </c>
      <c r="D59" s="63"/>
      <c r="E59" s="19"/>
      <c r="F59" s="6"/>
      <c r="G59" s="6"/>
    </row>
    <row r="60" spans="1:6" ht="15" customHeight="1">
      <c r="A60" s="19"/>
      <c r="B60" s="16"/>
      <c r="C60" s="19"/>
      <c r="D60" s="19"/>
      <c r="E60" s="19"/>
      <c r="F60" s="6"/>
    </row>
    <row r="61" spans="1:5" ht="18">
      <c r="A61" s="314" t="s">
        <v>230</v>
      </c>
      <c r="B61" s="314"/>
      <c r="C61" s="314"/>
      <c r="D61" s="314"/>
      <c r="E61" s="314"/>
    </row>
    <row r="62" spans="1:4" ht="15" customHeight="1">
      <c r="A62" s="29" t="s">
        <v>64</v>
      </c>
      <c r="B62" s="29" t="s">
        <v>64</v>
      </c>
      <c r="C62" s="29" t="s">
        <v>64</v>
      </c>
      <c r="D62" s="29" t="s">
        <v>64</v>
      </c>
    </row>
    <row r="63" spans="1:4" ht="15" customHeight="1">
      <c r="A63" s="108" t="s">
        <v>389</v>
      </c>
      <c r="B63" s="108" t="s">
        <v>390</v>
      </c>
      <c r="C63" s="108" t="s">
        <v>391</v>
      </c>
      <c r="D63" s="108" t="s">
        <v>392</v>
      </c>
    </row>
    <row r="64" spans="1:4" ht="15" customHeight="1">
      <c r="A64" s="25" t="s">
        <v>0</v>
      </c>
      <c r="B64" s="25" t="s">
        <v>1</v>
      </c>
      <c r="C64" s="25" t="s">
        <v>2</v>
      </c>
      <c r="D64" s="25" t="s">
        <v>3</v>
      </c>
    </row>
    <row r="65" spans="1:4" ht="15" customHeight="1">
      <c r="A65" s="109" t="s">
        <v>338</v>
      </c>
      <c r="B65" s="109" t="s">
        <v>206</v>
      </c>
      <c r="C65" s="109" t="s">
        <v>445</v>
      </c>
      <c r="D65" s="109" t="s">
        <v>339</v>
      </c>
    </row>
    <row r="66" spans="1:4" ht="15" customHeight="1">
      <c r="A66" s="109" t="s">
        <v>349</v>
      </c>
      <c r="B66" s="109" t="s">
        <v>348</v>
      </c>
      <c r="C66" s="109" t="s">
        <v>347</v>
      </c>
      <c r="D66" s="109" t="s">
        <v>346</v>
      </c>
    </row>
    <row r="67" spans="1:4" ht="15" customHeight="1">
      <c r="A67" s="109" t="s">
        <v>350</v>
      </c>
      <c r="B67" s="109" t="s">
        <v>215</v>
      </c>
      <c r="C67" s="109" t="s">
        <v>214</v>
      </c>
      <c r="D67" s="109" t="s">
        <v>351</v>
      </c>
    </row>
    <row r="68" spans="1:4" ht="15" customHeight="1">
      <c r="A68" s="19"/>
      <c r="B68" s="109" t="s">
        <v>357</v>
      </c>
      <c r="C68" s="109" t="s">
        <v>356</v>
      </c>
      <c r="D68" s="109" t="s">
        <v>355</v>
      </c>
    </row>
    <row r="69" spans="1:5" ht="15" customHeight="1">
      <c r="A69" s="19"/>
      <c r="B69" s="16"/>
      <c r="C69" s="19"/>
      <c r="D69" s="19"/>
      <c r="E69" s="19"/>
    </row>
    <row r="70" spans="1:4" ht="15" customHeight="1">
      <c r="A70" s="29" t="s">
        <v>64</v>
      </c>
      <c r="B70" s="29" t="s">
        <v>64</v>
      </c>
      <c r="C70" s="29" t="s">
        <v>64</v>
      </c>
      <c r="D70" s="29" t="s">
        <v>64</v>
      </c>
    </row>
    <row r="71" spans="1:4" ht="15" customHeight="1">
      <c r="A71" s="108" t="s">
        <v>393</v>
      </c>
      <c r="B71" s="108" t="s">
        <v>394</v>
      </c>
      <c r="C71" s="108" t="s">
        <v>395</v>
      </c>
      <c r="D71" s="108" t="s">
        <v>396</v>
      </c>
    </row>
    <row r="72" spans="1:4" ht="15" customHeight="1">
      <c r="A72" s="25" t="s">
        <v>58</v>
      </c>
      <c r="B72" s="25" t="s">
        <v>67</v>
      </c>
      <c r="C72" s="25" t="s">
        <v>76</v>
      </c>
      <c r="D72" s="25" t="s">
        <v>77</v>
      </c>
    </row>
    <row r="73" spans="1:4" ht="15" customHeight="1">
      <c r="A73" s="109" t="s">
        <v>340</v>
      </c>
      <c r="B73" s="109" t="s">
        <v>205</v>
      </c>
      <c r="C73" s="109" t="s">
        <v>341</v>
      </c>
      <c r="D73" s="109" t="s">
        <v>208</v>
      </c>
    </row>
    <row r="74" spans="1:4" ht="15" customHeight="1">
      <c r="A74" s="109" t="s">
        <v>345</v>
      </c>
      <c r="B74" s="109" t="s">
        <v>344</v>
      </c>
      <c r="C74" s="109" t="s">
        <v>343</v>
      </c>
      <c r="D74" s="109" t="s">
        <v>342</v>
      </c>
    </row>
    <row r="75" spans="1:4" ht="15" customHeight="1">
      <c r="A75" s="109" t="s">
        <v>210</v>
      </c>
      <c r="B75" s="109" t="s">
        <v>352</v>
      </c>
      <c r="C75" s="109" t="s">
        <v>353</v>
      </c>
      <c r="D75" s="109" t="s">
        <v>354</v>
      </c>
    </row>
    <row r="76" spans="1:4" ht="15" customHeight="1">
      <c r="A76" s="109" t="s">
        <v>209</v>
      </c>
      <c r="B76" s="109" t="s">
        <v>358</v>
      </c>
      <c r="C76" s="109" t="s">
        <v>212</v>
      </c>
      <c r="D76" s="109" t="s">
        <v>213</v>
      </c>
    </row>
    <row r="78" spans="1:5" ht="18">
      <c r="A78" s="314" t="s">
        <v>231</v>
      </c>
      <c r="B78" s="314"/>
      <c r="C78" s="314"/>
      <c r="D78" s="314"/>
      <c r="E78" s="314"/>
    </row>
    <row r="79" spans="2:4" ht="15" customHeight="1">
      <c r="B79" s="29" t="s">
        <v>64</v>
      </c>
      <c r="C79" s="29" t="s">
        <v>64</v>
      </c>
      <c r="D79" s="29" t="s">
        <v>64</v>
      </c>
    </row>
    <row r="80" spans="2:4" ht="15" customHeight="1">
      <c r="B80" s="108" t="s">
        <v>397</v>
      </c>
      <c r="C80" s="108" t="s">
        <v>398</v>
      </c>
      <c r="D80" s="108" t="s">
        <v>399</v>
      </c>
    </row>
    <row r="81" spans="2:4" ht="15" customHeight="1">
      <c r="B81" s="33" t="s">
        <v>0</v>
      </c>
      <c r="C81" s="33" t="s">
        <v>1</v>
      </c>
      <c r="D81" s="25" t="s">
        <v>2</v>
      </c>
    </row>
    <row r="82" spans="2:4" ht="15" customHeight="1">
      <c r="B82" s="109" t="s">
        <v>359</v>
      </c>
      <c r="C82" s="109" t="s">
        <v>360</v>
      </c>
      <c r="D82" s="109" t="s">
        <v>361</v>
      </c>
    </row>
    <row r="83" spans="2:4" ht="15" customHeight="1">
      <c r="B83" s="109" t="s">
        <v>368</v>
      </c>
      <c r="C83" s="109" t="s">
        <v>367</v>
      </c>
      <c r="D83" s="109" t="s">
        <v>366</v>
      </c>
    </row>
    <row r="84" spans="2:4" ht="15" customHeight="1">
      <c r="B84" s="109" t="s">
        <v>369</v>
      </c>
      <c r="C84" s="109" t="s">
        <v>370</v>
      </c>
      <c r="D84" s="109" t="s">
        <v>216</v>
      </c>
    </row>
    <row r="85" spans="2:4" ht="15" customHeight="1">
      <c r="B85" s="109" t="s">
        <v>377</v>
      </c>
      <c r="C85" s="109" t="s">
        <v>376</v>
      </c>
      <c r="D85" s="109" t="s">
        <v>219</v>
      </c>
    </row>
    <row r="86" spans="1:4" ht="15" customHeight="1">
      <c r="A86" s="16"/>
      <c r="B86" s="16"/>
      <c r="C86" s="16"/>
      <c r="D86" s="16"/>
    </row>
    <row r="87" spans="2:4" ht="15" customHeight="1">
      <c r="B87" s="29" t="s">
        <v>64</v>
      </c>
      <c r="C87" s="29" t="s">
        <v>64</v>
      </c>
      <c r="D87" s="29" t="s">
        <v>64</v>
      </c>
    </row>
    <row r="88" spans="2:4" ht="15" customHeight="1">
      <c r="B88" s="108" t="s">
        <v>400</v>
      </c>
      <c r="C88" s="108" t="s">
        <v>401</v>
      </c>
      <c r="D88" s="108" t="s">
        <v>402</v>
      </c>
    </row>
    <row r="89" spans="2:4" ht="15" customHeight="1">
      <c r="B89" s="25" t="s">
        <v>3</v>
      </c>
      <c r="C89" s="25" t="s">
        <v>58</v>
      </c>
      <c r="D89" s="25" t="s">
        <v>67</v>
      </c>
    </row>
    <row r="90" spans="2:4" ht="15" customHeight="1">
      <c r="B90" s="109" t="s">
        <v>362</v>
      </c>
      <c r="C90" s="109" t="s">
        <v>218</v>
      </c>
      <c r="D90" s="109" t="s">
        <v>217</v>
      </c>
    </row>
    <row r="91" spans="2:4" ht="15" customHeight="1">
      <c r="B91" s="109" t="s">
        <v>365</v>
      </c>
      <c r="C91" s="109" t="s">
        <v>364</v>
      </c>
      <c r="D91" s="109" t="s">
        <v>363</v>
      </c>
    </row>
    <row r="92" spans="2:4" ht="15" customHeight="1">
      <c r="B92" s="109" t="s">
        <v>371</v>
      </c>
      <c r="C92" s="109" t="s">
        <v>372</v>
      </c>
      <c r="D92" s="109" t="s">
        <v>211</v>
      </c>
    </row>
    <row r="93" spans="2:4" ht="15" customHeight="1">
      <c r="B93" s="109" t="s">
        <v>375</v>
      </c>
      <c r="C93" s="109" t="s">
        <v>374</v>
      </c>
      <c r="D93" s="109" t="s">
        <v>373</v>
      </c>
    </row>
    <row r="94" spans="1:2" ht="15" customHeight="1">
      <c r="A94" s="19"/>
      <c r="B94" s="16"/>
    </row>
    <row r="95" spans="1:5" ht="18">
      <c r="A95" s="314" t="s">
        <v>75</v>
      </c>
      <c r="B95" s="314"/>
      <c r="C95" s="314"/>
      <c r="D95" s="314"/>
      <c r="E95" s="314"/>
    </row>
    <row r="96" spans="2:6" ht="15" customHeight="1">
      <c r="B96" s="29" t="s">
        <v>64</v>
      </c>
      <c r="C96" s="29" t="s">
        <v>64</v>
      </c>
      <c r="D96" s="29" t="s">
        <v>64</v>
      </c>
      <c r="F96" s="6"/>
    </row>
    <row r="97" spans="2:6" ht="15" customHeight="1">
      <c r="B97" s="108" t="s">
        <v>403</v>
      </c>
      <c r="C97" s="108" t="s">
        <v>404</v>
      </c>
      <c r="D97" s="108" t="s">
        <v>405</v>
      </c>
      <c r="F97" s="6"/>
    </row>
    <row r="98" spans="2:6" ht="15" customHeight="1">
      <c r="B98" s="25" t="s">
        <v>0</v>
      </c>
      <c r="C98" s="25" t="s">
        <v>1</v>
      </c>
      <c r="D98" s="25" t="s">
        <v>2</v>
      </c>
      <c r="F98" s="6"/>
    </row>
    <row r="99" spans="2:6" ht="15" customHeight="1">
      <c r="B99" s="109" t="s">
        <v>220</v>
      </c>
      <c r="C99" s="109" t="s">
        <v>378</v>
      </c>
      <c r="D99" s="109" t="s">
        <v>379</v>
      </c>
      <c r="F99" s="6"/>
    </row>
    <row r="100" spans="2:6" ht="15" customHeight="1">
      <c r="B100" s="109" t="s">
        <v>221</v>
      </c>
      <c r="C100" s="109" t="s">
        <v>381</v>
      </c>
      <c r="D100" s="109" t="s">
        <v>380</v>
      </c>
      <c r="F100" s="6"/>
    </row>
    <row r="101" spans="2:6" ht="15" customHeight="1">
      <c r="B101" s="109" t="s">
        <v>382</v>
      </c>
      <c r="C101" s="109" t="s">
        <v>222</v>
      </c>
      <c r="D101" s="109" t="s">
        <v>383</v>
      </c>
      <c r="F101" s="6"/>
    </row>
    <row r="102" spans="2:6" ht="15" customHeight="1">
      <c r="B102" s="109" t="s">
        <v>385</v>
      </c>
      <c r="C102" s="109" t="s">
        <v>223</v>
      </c>
      <c r="D102" s="109" t="s">
        <v>384</v>
      </c>
      <c r="F102" s="6"/>
    </row>
    <row r="103" spans="2:6" ht="15" customHeight="1">
      <c r="B103" s="19"/>
      <c r="C103" s="19"/>
      <c r="D103" s="19"/>
      <c r="E103" s="19"/>
      <c r="F103" s="6"/>
    </row>
  </sheetData>
  <sheetProtection/>
  <mergeCells count="13">
    <mergeCell ref="A3:E3"/>
    <mergeCell ref="A78:E78"/>
    <mergeCell ref="A10:E10"/>
    <mergeCell ref="A36:E36"/>
    <mergeCell ref="A7:E7"/>
    <mergeCell ref="A8:E8"/>
    <mergeCell ref="A95:E95"/>
    <mergeCell ref="A1:E1"/>
    <mergeCell ref="A2:E2"/>
    <mergeCell ref="A4:E4"/>
    <mergeCell ref="A5:E5"/>
    <mergeCell ref="A61:E61"/>
    <mergeCell ref="A19:E19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G3" sqref="G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Pools!D20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Pools!D21</f>
        <v>ABQ Convention Center Ct. 4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Performance 13</v>
      </c>
      <c r="C12" s="324"/>
      <c r="D12" s="323" t="str">
        <f>A16</f>
        <v>NM Cactus 16 NTL</v>
      </c>
      <c r="E12" s="325"/>
      <c r="F12" s="323" t="str">
        <f>A19</f>
        <v>ARVC 15N2 Adidas</v>
      </c>
      <c r="G12" s="325"/>
      <c r="H12" s="326" t="str">
        <f>A22</f>
        <v>DCVA Crossfire 14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Pools!D23</f>
        <v>Tx Performance 13</v>
      </c>
      <c r="B13" s="330"/>
      <c r="C13" s="331"/>
      <c r="D13" s="40">
        <v>25</v>
      </c>
      <c r="E13" s="40">
        <v>16</v>
      </c>
      <c r="F13" s="40">
        <v>25</v>
      </c>
      <c r="G13" s="40">
        <v>14</v>
      </c>
      <c r="H13" s="40">
        <v>25</v>
      </c>
      <c r="I13" s="40">
        <v>10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20</v>
      </c>
      <c r="F14" s="40">
        <v>14</v>
      </c>
      <c r="G14" s="40">
        <v>25</v>
      </c>
      <c r="H14" s="40">
        <v>25</v>
      </c>
      <c r="I14" s="40">
        <v>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Pools!D24</f>
        <v>NM Cactus 16 NTL</v>
      </c>
      <c r="B16" s="42">
        <f>IF(E13&gt;0,E13," ")</f>
        <v>16</v>
      </c>
      <c r="C16" s="42">
        <f>IF(D13&gt;0,D13," ")</f>
        <v>25</v>
      </c>
      <c r="D16" s="330"/>
      <c r="E16" s="331"/>
      <c r="F16" s="40">
        <v>25</v>
      </c>
      <c r="G16" s="40">
        <v>22</v>
      </c>
      <c r="H16" s="40">
        <v>25</v>
      </c>
      <c r="I16" s="40">
        <v>23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20</v>
      </c>
      <c r="C17" s="42">
        <f>IF(D14&gt;0,D14," ")</f>
        <v>25</v>
      </c>
      <c r="D17" s="332"/>
      <c r="E17" s="333"/>
      <c r="F17" s="40">
        <v>17</v>
      </c>
      <c r="G17" s="40">
        <v>25</v>
      </c>
      <c r="H17" s="40">
        <v>25</v>
      </c>
      <c r="I17" s="40">
        <v>13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>
        <v>14</v>
      </c>
      <c r="G18" s="40">
        <v>16</v>
      </c>
      <c r="H18" s="40"/>
      <c r="I18" s="40"/>
      <c r="J18" s="329"/>
      <c r="K18" s="340"/>
      <c r="L18" s="341"/>
    </row>
    <row r="19" spans="1:12" s="41" customFormat="1" ht="24" customHeight="1">
      <c r="A19" s="327" t="str">
        <f>Pools!D25</f>
        <v>ARVC 15N2 Adidas</v>
      </c>
      <c r="B19" s="42">
        <f>IF(G13&gt;0,G13," ")</f>
        <v>14</v>
      </c>
      <c r="C19" s="42">
        <f>IF(F13&gt;0,F13," ")</f>
        <v>25</v>
      </c>
      <c r="D19" s="42">
        <f>IF(G16&gt;0,G16," ")</f>
        <v>22</v>
      </c>
      <c r="E19" s="42">
        <f>IF(F16&gt;0,F16," ")</f>
        <v>25</v>
      </c>
      <c r="F19" s="43"/>
      <c r="G19" s="43"/>
      <c r="H19" s="40">
        <v>25</v>
      </c>
      <c r="I19" s="40">
        <v>20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14</v>
      </c>
      <c r="D20" s="42">
        <f>IF(G17&gt;0,G17," ")</f>
        <v>25</v>
      </c>
      <c r="E20" s="42">
        <f>IF(F17&gt;0,F17," ")</f>
        <v>17</v>
      </c>
      <c r="F20" s="43"/>
      <c r="G20" s="43"/>
      <c r="H20" s="40">
        <v>22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>
        <f>IF(G18&gt;0,G18," ")</f>
        <v>16</v>
      </c>
      <c r="E21" s="42">
        <f>IF(F18&gt;0,F18," ")</f>
        <v>14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Pools!D26</f>
        <v>DCVA Crossfire 14</v>
      </c>
      <c r="B22" s="42">
        <f>IF(I13&gt;0,I13," ")</f>
        <v>10</v>
      </c>
      <c r="C22" s="42">
        <f>IF(H13&gt;0,H13," ")</f>
        <v>25</v>
      </c>
      <c r="D22" s="42">
        <f>IF(I16&gt;0,I16," ")</f>
        <v>23</v>
      </c>
      <c r="E22" s="42">
        <f>IF(H16&gt;0,H16," ")</f>
        <v>25</v>
      </c>
      <c r="F22" s="42">
        <f>IF(I19&gt;0,I19," ")</f>
        <v>20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8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25</v>
      </c>
      <c r="G23" s="42">
        <f>IF(H20&gt;0,H20," ")</f>
        <v>22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Performance 13</v>
      </c>
      <c r="B28" s="343"/>
      <c r="C28" s="344"/>
      <c r="D28" s="343"/>
      <c r="E28" s="344"/>
      <c r="F28" s="343"/>
      <c r="G28" s="344"/>
      <c r="H28" s="44"/>
      <c r="I28" s="45">
        <f>D13+D14+D15+F13+F14+F15+H13+H14+H15</f>
        <v>139</v>
      </c>
      <c r="J28" s="45">
        <f>E13+E14+E15+G13+G14+G15+I13+I14+I15</f>
        <v>93</v>
      </c>
      <c r="K28" s="45">
        <f>I28-J28</f>
        <v>46</v>
      </c>
    </row>
    <row r="29" spans="1:11" ht="24" customHeight="1">
      <c r="A29" s="2" t="str">
        <f>A16</f>
        <v>NM Cactus 16 NTL</v>
      </c>
      <c r="B29" s="343"/>
      <c r="C29" s="344"/>
      <c r="D29" s="343"/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15N2 Adidas</v>
      </c>
      <c r="B30" s="343"/>
      <c r="C30" s="344"/>
      <c r="D30" s="343"/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DCVA Crossfire 14</v>
      </c>
      <c r="B31" s="343"/>
      <c r="C31" s="344"/>
      <c r="D31" s="343"/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0</v>
      </c>
      <c r="C32" s="345"/>
      <c r="D32" s="345">
        <f>SUM(D28:E31)</f>
        <v>0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Performance 13</v>
      </c>
      <c r="C35" s="325"/>
      <c r="D35" s="323" t="str">
        <f>A30</f>
        <v>ARVC 15N2 Adidas</v>
      </c>
      <c r="E35" s="325"/>
      <c r="F35" s="346" t="str">
        <f>A16</f>
        <v>NM Cactus 16 NTL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NM Cactus 16 NTL</v>
      </c>
      <c r="C36" s="325"/>
      <c r="D36" s="323" t="str">
        <f>A22</f>
        <v>DCVA Crossfire 14</v>
      </c>
      <c r="E36" s="325"/>
      <c r="F36" s="346" t="str">
        <f>A13</f>
        <v>Tx Performance 13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Performance 13</v>
      </c>
      <c r="C37" s="325"/>
      <c r="D37" s="323" t="str">
        <f>A31</f>
        <v>DCVA Crossfire 14</v>
      </c>
      <c r="E37" s="325"/>
      <c r="F37" s="346" t="str">
        <f>A30</f>
        <v>ARVC 15N2 Adidas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NM Cactus 16 NTL</v>
      </c>
      <c r="C38" s="325"/>
      <c r="D38" s="323" t="str">
        <f>A30</f>
        <v>ARVC 15N2 Adidas</v>
      </c>
      <c r="E38" s="325"/>
      <c r="F38" s="346" t="str">
        <f>A28</f>
        <v>Tx Performance 13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ARVC 15N2 Adidas</v>
      </c>
      <c r="C39" s="325"/>
      <c r="D39" s="323" t="str">
        <f>A31</f>
        <v>DCVA Crossfire 14</v>
      </c>
      <c r="E39" s="325"/>
      <c r="F39" s="346" t="str">
        <f>A16</f>
        <v>NM Cactus 16 NTL</v>
      </c>
      <c r="G39" s="346"/>
    </row>
    <row r="40" spans="1:7" ht="18" customHeight="1">
      <c r="A40" s="3" t="s">
        <v>26</v>
      </c>
      <c r="B40" s="323" t="str">
        <f>A13</f>
        <v>Tx Performance 13</v>
      </c>
      <c r="C40" s="325"/>
      <c r="D40" s="323" t="str">
        <f>A29</f>
        <v>NM Cactus 16 NTL</v>
      </c>
      <c r="E40" s="325"/>
      <c r="F40" s="346" t="str">
        <f>A22</f>
        <v>DCVA Crossfire 14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D25" sqref="D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Pools!E20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Pools!E21</f>
        <v>ABQ Convention Center Ct. 5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59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Storm 16 Smack</v>
      </c>
      <c r="C12" s="324"/>
      <c r="D12" s="323" t="str">
        <f>A16</f>
        <v>DCVA Zia 15</v>
      </c>
      <c r="E12" s="325"/>
      <c r="F12" s="323" t="str">
        <f>A19</f>
        <v>Rip It Black 17</v>
      </c>
      <c r="G12" s="325"/>
      <c r="H12" s="326" t="str">
        <f>A22</f>
        <v>EP SOL Black 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Pools!E23</f>
        <v>Tx Storm 16 Smack</v>
      </c>
      <c r="B13" s="330"/>
      <c r="C13" s="331"/>
      <c r="D13" s="40">
        <v>27</v>
      </c>
      <c r="E13" s="40">
        <v>29</v>
      </c>
      <c r="F13" s="40">
        <v>21</v>
      </c>
      <c r="G13" s="40">
        <v>25</v>
      </c>
      <c r="H13" s="40">
        <v>24</v>
      </c>
      <c r="I13" s="40">
        <v>26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23</v>
      </c>
      <c r="F14" s="40">
        <v>25</v>
      </c>
      <c r="G14" s="40">
        <v>18</v>
      </c>
      <c r="H14" s="40">
        <v>26</v>
      </c>
      <c r="I14" s="40">
        <v>28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Pools!E24</f>
        <v>DCVA Zia 15</v>
      </c>
      <c r="B16" s="42">
        <f>IF(E13&gt;0,E13," ")</f>
        <v>29</v>
      </c>
      <c r="C16" s="42">
        <f>IF(D13&gt;0,D13," ")</f>
        <v>27</v>
      </c>
      <c r="D16" s="330"/>
      <c r="E16" s="331"/>
      <c r="F16" s="40">
        <v>25</v>
      </c>
      <c r="G16" s="40">
        <v>13</v>
      </c>
      <c r="H16" s="40">
        <v>25</v>
      </c>
      <c r="I16" s="40">
        <v>20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23</v>
      </c>
      <c r="C17" s="42">
        <f>IF(D14&gt;0,D14," ")</f>
        <v>25</v>
      </c>
      <c r="D17" s="332"/>
      <c r="E17" s="333"/>
      <c r="F17" s="40">
        <v>25</v>
      </c>
      <c r="G17" s="40">
        <v>19</v>
      </c>
      <c r="H17" s="40">
        <v>25</v>
      </c>
      <c r="I17" s="40">
        <v>18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Pools!E25</f>
        <v>Rip It Black 17</v>
      </c>
      <c r="B19" s="42">
        <f>IF(G13&gt;0,G13," ")</f>
        <v>25</v>
      </c>
      <c r="C19" s="42">
        <f>IF(F13&gt;0,F13," ")</f>
        <v>21</v>
      </c>
      <c r="D19" s="42">
        <f>IF(G16&gt;0,G16," ")</f>
        <v>13</v>
      </c>
      <c r="E19" s="42">
        <f>IF(F16&gt;0,F16," ")</f>
        <v>25</v>
      </c>
      <c r="F19" s="43"/>
      <c r="G19" s="43"/>
      <c r="H19" s="40">
        <v>25</v>
      </c>
      <c r="I19" s="40">
        <v>20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18</v>
      </c>
      <c r="C20" s="42">
        <f>IF(F14&gt;0,F14," ")</f>
        <v>25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25</v>
      </c>
      <c r="I20" s="40">
        <v>18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Pools!E26</f>
        <v>EP SOL Black 15</v>
      </c>
      <c r="B22" s="42">
        <f>IF(I13&gt;0,I13," ")</f>
        <v>26</v>
      </c>
      <c r="C22" s="42">
        <f>IF(H13&gt;0,H13," ")</f>
        <v>24</v>
      </c>
      <c r="D22" s="42">
        <f>IF(I16&gt;0,I16," ")</f>
        <v>20</v>
      </c>
      <c r="E22" s="42">
        <f>IF(H16&gt;0,H16," ")</f>
        <v>25</v>
      </c>
      <c r="F22" s="42">
        <f>IF(I19&gt;0,I19," ")</f>
        <v>20</v>
      </c>
      <c r="G22" s="42">
        <f>IF(H19&gt;0,H19," ")</f>
        <v>25</v>
      </c>
      <c r="H22" s="330"/>
      <c r="I22" s="331"/>
      <c r="J22" s="327">
        <v>4</v>
      </c>
      <c r="K22" s="336">
        <v>2</v>
      </c>
      <c r="L22" s="337"/>
    </row>
    <row r="23" spans="1:12" s="41" customFormat="1" ht="24" customHeight="1">
      <c r="A23" s="328"/>
      <c r="B23" s="42">
        <f>IF(I14&gt;0,I14," ")</f>
        <v>28</v>
      </c>
      <c r="C23" s="42">
        <f>IF(H14&gt;0,H14," ")</f>
        <v>26</v>
      </c>
      <c r="D23" s="42">
        <f>IF(I17&gt;0,I17," ")</f>
        <v>18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Storm 16 Smack</v>
      </c>
      <c r="B28" s="343">
        <v>2</v>
      </c>
      <c r="C28" s="344"/>
      <c r="D28" s="343">
        <v>4</v>
      </c>
      <c r="E28" s="344"/>
      <c r="F28" s="343"/>
      <c r="G28" s="344"/>
      <c r="H28" s="44"/>
      <c r="I28" s="45">
        <f>D13+D14+D15+F13+F14+F15+H13+H14+H15</f>
        <v>148</v>
      </c>
      <c r="J28" s="45">
        <f>E13+E14+E15+G13+G14+G15+I13+I14+I15</f>
        <v>149</v>
      </c>
      <c r="K28" s="45">
        <f>I28-J28</f>
        <v>-1</v>
      </c>
    </row>
    <row r="29" spans="1:11" ht="24" customHeight="1">
      <c r="A29" s="2" t="str">
        <f>A16</f>
        <v>DCVA Zia 15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Rip It Black 17</v>
      </c>
      <c r="B30" s="343">
        <v>2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SOL Black 15</v>
      </c>
      <c r="B31" s="343">
        <v>3</v>
      </c>
      <c r="C31" s="344"/>
      <c r="D31" s="343">
        <v>3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Storm 16 Smack</v>
      </c>
      <c r="C35" s="325"/>
      <c r="D35" s="323" t="str">
        <f>A30</f>
        <v>Rip It Black 17</v>
      </c>
      <c r="E35" s="325"/>
      <c r="F35" s="346" t="str">
        <f>A16</f>
        <v>DCVA Zia 15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DCVA Zia 15</v>
      </c>
      <c r="C36" s="325"/>
      <c r="D36" s="323" t="str">
        <f>A22</f>
        <v>EP SOL Black 15</v>
      </c>
      <c r="E36" s="325"/>
      <c r="F36" s="346" t="str">
        <f>A13</f>
        <v>Tx Storm 16 Smack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Storm 16 Smack</v>
      </c>
      <c r="C37" s="325"/>
      <c r="D37" s="323" t="str">
        <f>A31</f>
        <v>EP SOL Black 15</v>
      </c>
      <c r="E37" s="325"/>
      <c r="F37" s="346" t="str">
        <f>A30</f>
        <v>Rip It Black 17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DCVA Zia 15</v>
      </c>
      <c r="C38" s="325"/>
      <c r="D38" s="323" t="str">
        <f>A30</f>
        <v>Rip It Black 17</v>
      </c>
      <c r="E38" s="325"/>
      <c r="F38" s="346" t="str">
        <f>A28</f>
        <v>Tx Storm 16 Smack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Rip It Black 17</v>
      </c>
      <c r="C39" s="325"/>
      <c r="D39" s="323" t="str">
        <f>A31</f>
        <v>EP SOL Black 15</v>
      </c>
      <c r="E39" s="325"/>
      <c r="F39" s="346" t="str">
        <f>A16</f>
        <v>DCVA Zia 15</v>
      </c>
      <c r="G39" s="346"/>
    </row>
    <row r="40" spans="1:7" ht="18" customHeight="1">
      <c r="A40" s="3" t="s">
        <v>26</v>
      </c>
      <c r="B40" s="323" t="str">
        <f>A13</f>
        <v>Tx Storm 16 Smack</v>
      </c>
      <c r="C40" s="325"/>
      <c r="D40" s="323" t="str">
        <f>A29</f>
        <v>DCVA Zia 15</v>
      </c>
      <c r="E40" s="325"/>
      <c r="F40" s="346" t="str">
        <f>A22</f>
        <v>EP SOL Black 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D32" sqref="D32:E32"/>
    </sheetView>
  </sheetViews>
  <sheetFormatPr defaultColWidth="8.8515625" defaultRowHeight="12.75"/>
  <cols>
    <col min="1" max="1" width="38.851562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Pools!A28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Pools!A29</f>
        <v>ABQ Convention Center Ct. 6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68</v>
      </c>
      <c r="D9" s="11"/>
      <c r="E9" s="11"/>
      <c r="F9" s="11"/>
      <c r="G9" s="11"/>
    </row>
    <row r="10" spans="1:7" ht="12.7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NM Storm Black 16</v>
      </c>
      <c r="C12" s="324"/>
      <c r="D12" s="323" t="str">
        <f>A16</f>
        <v>Tx Storm 15 Smack</v>
      </c>
      <c r="E12" s="325"/>
      <c r="F12" s="323" t="str">
        <f>A19</f>
        <v>Amarillo Xtreme 14 Premier</v>
      </c>
      <c r="G12" s="325"/>
      <c r="H12" s="326" t="str">
        <f>A22</f>
        <v>DCVA Ohana 13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Pools!A31</f>
        <v>NM Storm Black 16</v>
      </c>
      <c r="B13" s="330"/>
      <c r="C13" s="331"/>
      <c r="D13" s="40">
        <v>23</v>
      </c>
      <c r="E13" s="40">
        <v>25</v>
      </c>
      <c r="F13" s="40">
        <v>12</v>
      </c>
      <c r="G13" s="40">
        <v>25</v>
      </c>
      <c r="H13" s="40">
        <v>17</v>
      </c>
      <c r="I13" s="40">
        <v>25</v>
      </c>
      <c r="J13" s="327">
        <v>1</v>
      </c>
      <c r="K13" s="336">
        <v>4</v>
      </c>
      <c r="L13" s="337"/>
    </row>
    <row r="14" spans="1:12" s="41" customFormat="1" ht="24" customHeight="1">
      <c r="A14" s="328"/>
      <c r="B14" s="332"/>
      <c r="C14" s="333"/>
      <c r="D14" s="40">
        <v>15</v>
      </c>
      <c r="E14" s="40">
        <v>25</v>
      </c>
      <c r="F14" s="40">
        <v>12</v>
      </c>
      <c r="G14" s="40">
        <v>25</v>
      </c>
      <c r="H14" s="40">
        <v>13</v>
      </c>
      <c r="I14" s="40">
        <v>25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Pools!A32</f>
        <v>Tx Storm 15 Smack</v>
      </c>
      <c r="B16" s="42">
        <f>IF(E13&gt;0,E13," ")</f>
        <v>25</v>
      </c>
      <c r="C16" s="42">
        <f>IF(D13&gt;0,D13," ")</f>
        <v>23</v>
      </c>
      <c r="D16" s="330"/>
      <c r="E16" s="331"/>
      <c r="F16" s="40">
        <v>19</v>
      </c>
      <c r="G16" s="40">
        <v>25</v>
      </c>
      <c r="H16" s="40">
        <v>20</v>
      </c>
      <c r="I16" s="40">
        <v>25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15</v>
      </c>
      <c r="D17" s="332"/>
      <c r="E17" s="333"/>
      <c r="F17" s="40">
        <v>23</v>
      </c>
      <c r="G17" s="40">
        <v>25</v>
      </c>
      <c r="H17" s="40">
        <v>25</v>
      </c>
      <c r="I17" s="40">
        <v>23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Pools!A33</f>
        <v>Amarillo Xtreme 14 Premier</v>
      </c>
      <c r="B19" s="42">
        <f>IF(G13&gt;0,G13," ")</f>
        <v>25</v>
      </c>
      <c r="C19" s="42">
        <f>IF(F13&gt;0,F13," ")</f>
        <v>12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21</v>
      </c>
      <c r="I19" s="40">
        <v>25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12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22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Pools!A34</f>
        <v>DCVA Ohana 13</v>
      </c>
      <c r="B22" s="42">
        <f>IF(I13&gt;0,I13," ")</f>
        <v>25</v>
      </c>
      <c r="C22" s="42">
        <f>IF(H13&gt;0,H13," ")</f>
        <v>17</v>
      </c>
      <c r="D22" s="42">
        <f>IF(I16&gt;0,I16," ")</f>
        <v>25</v>
      </c>
      <c r="E22" s="42">
        <f>IF(H16&gt;0,H16," ")</f>
        <v>20</v>
      </c>
      <c r="F22" s="42">
        <f>IF(I19&gt;0,I19," ")</f>
        <v>25</v>
      </c>
      <c r="G22" s="42">
        <f>IF(H19&gt;0,H19," ")</f>
        <v>21</v>
      </c>
      <c r="H22" s="330"/>
      <c r="I22" s="331"/>
      <c r="J22" s="327">
        <v>4</v>
      </c>
      <c r="K22" s="336">
        <v>1</v>
      </c>
      <c r="L22" s="337"/>
    </row>
    <row r="23" spans="1:12" s="41" customFormat="1" ht="24" customHeight="1">
      <c r="A23" s="328"/>
      <c r="B23" s="42">
        <f>IF(I14&gt;0,I14," ")</f>
        <v>25</v>
      </c>
      <c r="C23" s="42">
        <f>IF(H14&gt;0,H14," ")</f>
        <v>13</v>
      </c>
      <c r="D23" s="42">
        <f>IF(I17&gt;0,I17," ")</f>
        <v>23</v>
      </c>
      <c r="E23" s="42">
        <f>IF(H17&gt;0,H17," ")</f>
        <v>25</v>
      </c>
      <c r="F23" s="42">
        <f>IF(I20&gt;0,I20," ")</f>
        <v>25</v>
      </c>
      <c r="G23" s="42">
        <f>IF(H20&gt;0,H20," ")</f>
        <v>22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 Storm Black 16</v>
      </c>
      <c r="B28" s="343">
        <v>1</v>
      </c>
      <c r="C28" s="344"/>
      <c r="D28" s="343">
        <v>5</v>
      </c>
      <c r="E28" s="344"/>
      <c r="F28" s="343"/>
      <c r="G28" s="344"/>
      <c r="H28" s="44"/>
      <c r="I28" s="45">
        <f>D13+D14+D15+F13+F14+F15+H13+H14+H15</f>
        <v>92</v>
      </c>
      <c r="J28" s="45">
        <f>E13+E14+E15+G13+G14+G15+I13+I14+I15</f>
        <v>150</v>
      </c>
      <c r="K28" s="45">
        <f>I28-J28</f>
        <v>-58</v>
      </c>
    </row>
    <row r="29" spans="1:11" ht="24" customHeight="1">
      <c r="A29" s="2" t="str">
        <f>A16</f>
        <v>Tx Storm 15 Smack</v>
      </c>
      <c r="B29" s="343">
        <v>3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Amarillo Xtreme 14 Premier</v>
      </c>
      <c r="B30" s="343">
        <v>4</v>
      </c>
      <c r="C30" s="344"/>
      <c r="D30" s="343">
        <v>3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DCVA Ohana 13</v>
      </c>
      <c r="B31" s="343">
        <v>5</v>
      </c>
      <c r="C31" s="344"/>
      <c r="D31" s="343">
        <v>1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13</v>
      </c>
      <c r="C32" s="345"/>
      <c r="D32" s="345">
        <f>SUM(D28:E31)</f>
        <v>13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NM Storm Black 16</v>
      </c>
      <c r="C35" s="325"/>
      <c r="D35" s="323" t="str">
        <f>A30</f>
        <v>Amarillo Xtreme 14 Premier</v>
      </c>
      <c r="E35" s="325"/>
      <c r="F35" s="346" t="str">
        <f>A16</f>
        <v>Tx Storm 15 Smack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Tx Storm 15 Smack</v>
      </c>
      <c r="C36" s="325"/>
      <c r="D36" s="323" t="str">
        <f>A22</f>
        <v>DCVA Ohana 13</v>
      </c>
      <c r="E36" s="325"/>
      <c r="F36" s="346" t="str">
        <f>A13</f>
        <v>NM Storm Black 16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NM Storm Black 16</v>
      </c>
      <c r="C37" s="325"/>
      <c r="D37" s="323" t="str">
        <f>A31</f>
        <v>DCVA Ohana 13</v>
      </c>
      <c r="E37" s="325"/>
      <c r="F37" s="346" t="str">
        <f>A30</f>
        <v>Amarillo Xtreme 14 Premier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Tx Storm 15 Smack</v>
      </c>
      <c r="C38" s="325"/>
      <c r="D38" s="323" t="str">
        <f>A30</f>
        <v>Amarillo Xtreme 14 Premier</v>
      </c>
      <c r="E38" s="325"/>
      <c r="F38" s="346" t="str">
        <f>A28</f>
        <v>NM Storm Black 16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Amarillo Xtreme 14 Premier</v>
      </c>
      <c r="C39" s="325"/>
      <c r="D39" s="323" t="str">
        <f>A31</f>
        <v>DCVA Ohana 13</v>
      </c>
      <c r="E39" s="325"/>
      <c r="F39" s="346" t="str">
        <f>A16</f>
        <v>Tx Storm 15 Smack</v>
      </c>
      <c r="G39" s="346"/>
    </row>
    <row r="40" spans="1:7" ht="18" customHeight="1">
      <c r="A40" s="3" t="s">
        <v>26</v>
      </c>
      <c r="B40" s="323" t="str">
        <f>A13</f>
        <v>NM Storm Black 16</v>
      </c>
      <c r="C40" s="325"/>
      <c r="D40" s="323" t="str">
        <f>A29</f>
        <v>Tx Storm 15 Smack</v>
      </c>
      <c r="E40" s="325"/>
      <c r="F40" s="346" t="str">
        <f>A22</f>
        <v>DCVA Ohana 13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2">
      <selection activeCell="D32" sqref="D32:E32"/>
    </sheetView>
  </sheetViews>
  <sheetFormatPr defaultColWidth="8.8515625" defaultRowHeight="12.75"/>
  <cols>
    <col min="1" max="1" width="38.851562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Pools!B28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Pools!B29</f>
        <v>ABQ Convention Center Ct. 7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82</v>
      </c>
      <c r="D9" s="11"/>
      <c r="E9" s="11"/>
      <c r="F9" s="11"/>
      <c r="G9" s="11"/>
    </row>
    <row r="10" spans="1:7" ht="12.7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DBK 15 Black Wallis</v>
      </c>
      <c r="C12" s="324"/>
      <c r="D12" s="323" t="str">
        <f>A16</f>
        <v>Midland Jrs Big 15</v>
      </c>
      <c r="E12" s="325"/>
      <c r="F12" s="323" t="str">
        <f>A19</f>
        <v>Tx Performance 152</v>
      </c>
      <c r="G12" s="325"/>
      <c r="H12" s="326" t="str">
        <f>A22</f>
        <v>EP Stars 14 Blue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Pools!B31</f>
        <v>DBK 15 Black Wallis</v>
      </c>
      <c r="B13" s="330"/>
      <c r="C13" s="331"/>
      <c r="D13" s="40">
        <v>25</v>
      </c>
      <c r="E13" s="40">
        <v>11</v>
      </c>
      <c r="F13" s="40">
        <v>26</v>
      </c>
      <c r="G13" s="40">
        <v>28</v>
      </c>
      <c r="H13" s="40">
        <v>16</v>
      </c>
      <c r="I13" s="40">
        <v>25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10</v>
      </c>
      <c r="F14" s="40">
        <v>12</v>
      </c>
      <c r="G14" s="40">
        <v>25</v>
      </c>
      <c r="H14" s="40">
        <v>16</v>
      </c>
      <c r="I14" s="40">
        <v>25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Pools!B32</f>
        <v>Midland Jrs Big 15</v>
      </c>
      <c r="B16" s="42">
        <f>IF(E13&gt;0,E13," ")</f>
        <v>11</v>
      </c>
      <c r="C16" s="42">
        <f>IF(D13&gt;0,D13," ")</f>
        <v>25</v>
      </c>
      <c r="D16" s="330"/>
      <c r="E16" s="331"/>
      <c r="F16" s="40">
        <v>14</v>
      </c>
      <c r="G16" s="40">
        <v>25</v>
      </c>
      <c r="H16" s="40">
        <v>14</v>
      </c>
      <c r="I16" s="40">
        <v>25</v>
      </c>
      <c r="J16" s="327">
        <v>2</v>
      </c>
      <c r="K16" s="336">
        <v>4</v>
      </c>
      <c r="L16" s="337"/>
    </row>
    <row r="17" spans="1:12" s="41" customFormat="1" ht="24" customHeight="1">
      <c r="A17" s="328"/>
      <c r="B17" s="42">
        <f>IF(E14&gt;0,E14," ")</f>
        <v>10</v>
      </c>
      <c r="C17" s="42">
        <f>IF(D14&gt;0,D14," ")</f>
        <v>25</v>
      </c>
      <c r="D17" s="332"/>
      <c r="E17" s="333"/>
      <c r="F17" s="40">
        <v>8</v>
      </c>
      <c r="G17" s="40">
        <v>25</v>
      </c>
      <c r="H17" s="40">
        <v>17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Pools!B33</f>
        <v>Tx Performance 152</v>
      </c>
      <c r="B19" s="42">
        <f>IF(G13&gt;0,G13," ")</f>
        <v>28</v>
      </c>
      <c r="C19" s="42">
        <f>IF(F13&gt;0,F13," ")</f>
        <v>26</v>
      </c>
      <c r="D19" s="42">
        <f>IF(G16&gt;0,G16," ")</f>
        <v>25</v>
      </c>
      <c r="E19" s="42">
        <f>IF(F16&gt;0,F16," ")</f>
        <v>14</v>
      </c>
      <c r="F19" s="43"/>
      <c r="G19" s="43"/>
      <c r="H19" s="40">
        <v>25</v>
      </c>
      <c r="I19" s="40">
        <v>17</v>
      </c>
      <c r="J19" s="327">
        <v>3</v>
      </c>
      <c r="K19" s="336">
        <v>1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12</v>
      </c>
      <c r="D20" s="42">
        <f>IF(G17&gt;0,G17," ")</f>
        <v>25</v>
      </c>
      <c r="E20" s="42">
        <f>IF(F17&gt;0,F17," ")</f>
        <v>8</v>
      </c>
      <c r="F20" s="43"/>
      <c r="G20" s="43"/>
      <c r="H20" s="40">
        <v>27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Pools!B34</f>
        <v>EP Stars 14 Blue</v>
      </c>
      <c r="B22" s="42">
        <f>IF(I13&gt;0,I13," ")</f>
        <v>25</v>
      </c>
      <c r="C22" s="42">
        <f>IF(H13&gt;0,H13," ")</f>
        <v>16</v>
      </c>
      <c r="D22" s="42">
        <f>IF(I16&gt;0,I16," ")</f>
        <v>25</v>
      </c>
      <c r="E22" s="42">
        <f>IF(H16&gt;0,H16," ")</f>
        <v>14</v>
      </c>
      <c r="F22" s="42">
        <f>IF(I19&gt;0,I19," ")</f>
        <v>17</v>
      </c>
      <c r="G22" s="42">
        <f>IF(H19&gt;0,H19," ")</f>
        <v>25</v>
      </c>
      <c r="H22" s="330"/>
      <c r="I22" s="331"/>
      <c r="J22" s="327">
        <v>4</v>
      </c>
      <c r="K22" s="336">
        <v>2</v>
      </c>
      <c r="L22" s="337"/>
    </row>
    <row r="23" spans="1:12" s="41" customFormat="1" ht="24" customHeight="1">
      <c r="A23" s="328"/>
      <c r="B23" s="42">
        <f>IF(I14&gt;0,I14," ")</f>
        <v>25</v>
      </c>
      <c r="C23" s="42">
        <f>IF(H14&gt;0,H14," ")</f>
        <v>16</v>
      </c>
      <c r="D23" s="42">
        <f>IF(I17&gt;0,I17," ")</f>
        <v>25</v>
      </c>
      <c r="E23" s="42">
        <f>IF(H17&gt;0,H17," ")</f>
        <v>17</v>
      </c>
      <c r="F23" s="42">
        <f>IF(I20&gt;0,I20," ")</f>
        <v>25</v>
      </c>
      <c r="G23" s="42">
        <f>IF(H20&gt;0,H20," ")</f>
        <v>27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DBK 15 Black Wallis</v>
      </c>
      <c r="B28" s="343">
        <v>2</v>
      </c>
      <c r="C28" s="344"/>
      <c r="D28" s="343">
        <v>4</v>
      </c>
      <c r="E28" s="344"/>
      <c r="F28" s="343"/>
      <c r="G28" s="344"/>
      <c r="H28" s="44"/>
      <c r="I28" s="45">
        <f>D13+D14+D15+F13+F14+F15+H13+H14+H15</f>
        <v>120</v>
      </c>
      <c r="J28" s="45">
        <f>E13+E14+E15+G13+G14+G15+I13+I14+I15</f>
        <v>124</v>
      </c>
      <c r="K28" s="45">
        <f>I28-J28</f>
        <v>-4</v>
      </c>
    </row>
    <row r="29" spans="1:11" ht="24" customHeight="1">
      <c r="A29" s="2" t="str">
        <f>A16</f>
        <v>Midland Jrs Big 15</v>
      </c>
      <c r="B29" s="343">
        <v>0</v>
      </c>
      <c r="C29" s="344"/>
      <c r="D29" s="343">
        <v>6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Performance 152</v>
      </c>
      <c r="B30" s="343">
        <v>6</v>
      </c>
      <c r="C30" s="344"/>
      <c r="D30" s="343">
        <v>0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14 Blue</v>
      </c>
      <c r="B31" s="343">
        <v>4</v>
      </c>
      <c r="C31" s="344"/>
      <c r="D31" s="343">
        <v>2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DBK 15 Black Wallis</v>
      </c>
      <c r="C35" s="325"/>
      <c r="D35" s="323" t="str">
        <f>A30</f>
        <v>Tx Performance 152</v>
      </c>
      <c r="E35" s="325"/>
      <c r="F35" s="346" t="str">
        <f>A16</f>
        <v>Midland Jrs Big 15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Midland Jrs Big 15</v>
      </c>
      <c r="C36" s="325"/>
      <c r="D36" s="323" t="str">
        <f>A22</f>
        <v>EP Stars 14 Blue</v>
      </c>
      <c r="E36" s="325"/>
      <c r="F36" s="346" t="str">
        <f>A13</f>
        <v>DBK 15 Black Wallis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DBK 15 Black Wallis</v>
      </c>
      <c r="C37" s="325"/>
      <c r="D37" s="323" t="str">
        <f>A31</f>
        <v>EP Stars 14 Blue</v>
      </c>
      <c r="E37" s="325"/>
      <c r="F37" s="346" t="str">
        <f>A30</f>
        <v>Tx Performance 152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Midland Jrs Big 15</v>
      </c>
      <c r="C38" s="325"/>
      <c r="D38" s="323" t="str">
        <f>A30</f>
        <v>Tx Performance 152</v>
      </c>
      <c r="E38" s="325"/>
      <c r="F38" s="346" t="str">
        <f>A28</f>
        <v>DBK 15 Black Wallis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Tx Performance 152</v>
      </c>
      <c r="C39" s="325"/>
      <c r="D39" s="323" t="str">
        <f>A31</f>
        <v>EP Stars 14 Blue</v>
      </c>
      <c r="E39" s="325"/>
      <c r="F39" s="346" t="str">
        <f>A16</f>
        <v>Midland Jrs Big 15</v>
      </c>
      <c r="G39" s="346"/>
    </row>
    <row r="40" spans="1:7" ht="18" customHeight="1">
      <c r="A40" s="3" t="s">
        <v>26</v>
      </c>
      <c r="B40" s="323" t="str">
        <f>A13</f>
        <v>DBK 15 Black Wallis</v>
      </c>
      <c r="C40" s="325"/>
      <c r="D40" s="323" t="str">
        <f>A29</f>
        <v>Midland Jrs Big 15</v>
      </c>
      <c r="E40" s="325"/>
      <c r="F40" s="346" t="str">
        <f>A22</f>
        <v>EP Stars 14 Blue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D32" sqref="D32:E32"/>
    </sheetView>
  </sheetViews>
  <sheetFormatPr defaultColWidth="8.8515625" defaultRowHeight="12.75"/>
  <cols>
    <col min="1" max="1" width="38.851562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Pools!C28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Pools!C29</f>
        <v>ABQ Convention Center Ct. 8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83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High Desert Wolfpack 17</v>
      </c>
      <c r="C12" s="324"/>
      <c r="D12" s="323" t="str">
        <f>A16</f>
        <v>915 United 14 Ali/Gil</v>
      </c>
      <c r="E12" s="325"/>
      <c r="F12" s="323" t="str">
        <f>A19</f>
        <v>DBK 15 Red Bajek</v>
      </c>
      <c r="G12" s="325"/>
      <c r="H12" s="326" t="str">
        <f>A22</f>
        <v>Wagatak Checkmate 18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Pools!C31</f>
        <v>High Desert Wolfpack 17</v>
      </c>
      <c r="B13" s="330"/>
      <c r="C13" s="331"/>
      <c r="D13" s="40">
        <v>16</v>
      </c>
      <c r="E13" s="40">
        <v>25</v>
      </c>
      <c r="F13" s="40">
        <v>12</v>
      </c>
      <c r="G13" s="40">
        <v>25</v>
      </c>
      <c r="H13" s="40">
        <v>25</v>
      </c>
      <c r="I13" s="40">
        <v>15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28</v>
      </c>
      <c r="E14" s="40">
        <v>26</v>
      </c>
      <c r="F14" s="40">
        <v>18</v>
      </c>
      <c r="G14" s="40">
        <v>25</v>
      </c>
      <c r="H14" s="40">
        <v>25</v>
      </c>
      <c r="I14" s="40">
        <v>17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Pools!C32</f>
        <v>915 United 14 Ali/Gil</v>
      </c>
      <c r="B16" s="42">
        <f>IF(E13&gt;0,E13," ")</f>
        <v>25</v>
      </c>
      <c r="C16" s="42">
        <f>IF(D13&gt;0,D13," ")</f>
        <v>16</v>
      </c>
      <c r="D16" s="330"/>
      <c r="E16" s="331"/>
      <c r="F16" s="40">
        <v>25</v>
      </c>
      <c r="G16" s="40">
        <v>20</v>
      </c>
      <c r="H16" s="40">
        <v>25</v>
      </c>
      <c r="I16" s="40">
        <v>14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26</v>
      </c>
      <c r="C17" s="42">
        <f>IF(D14&gt;0,D14," ")</f>
        <v>28</v>
      </c>
      <c r="D17" s="332"/>
      <c r="E17" s="333"/>
      <c r="F17" s="40">
        <v>25</v>
      </c>
      <c r="G17" s="40">
        <v>17</v>
      </c>
      <c r="H17" s="40">
        <v>25</v>
      </c>
      <c r="I17" s="40">
        <v>19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Pools!C33</f>
        <v>DBK 15 Red Bajek</v>
      </c>
      <c r="B19" s="42">
        <f>IF(G13&gt;0,G13," ")</f>
        <v>25</v>
      </c>
      <c r="C19" s="42">
        <f>IF(F13&gt;0,F13," ")</f>
        <v>12</v>
      </c>
      <c r="D19" s="42">
        <f>IF(G16&gt;0,G16," ")</f>
        <v>20</v>
      </c>
      <c r="E19" s="42">
        <f>IF(F16&gt;0,F16," ")</f>
        <v>25</v>
      </c>
      <c r="F19" s="43"/>
      <c r="G19" s="43"/>
      <c r="H19" s="40">
        <v>25</v>
      </c>
      <c r="I19" s="40">
        <v>10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18</v>
      </c>
      <c r="D20" s="42">
        <f>IF(G17&gt;0,G17," ")</f>
        <v>17</v>
      </c>
      <c r="E20" s="42">
        <f>IF(F17&gt;0,F17," ")</f>
        <v>25</v>
      </c>
      <c r="F20" s="43"/>
      <c r="G20" s="43"/>
      <c r="H20" s="40">
        <v>25</v>
      </c>
      <c r="I20" s="40">
        <v>12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Pools!C34</f>
        <v>Wagatak Checkmate 18</v>
      </c>
      <c r="B22" s="42">
        <f>IF(I13&gt;0,I13," ")</f>
        <v>15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v>10</v>
      </c>
      <c r="G22" s="42"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17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v>12</v>
      </c>
      <c r="G23" s="42"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High Desert Wolfpack 17</v>
      </c>
      <c r="B28" s="343">
        <v>3</v>
      </c>
      <c r="C28" s="344"/>
      <c r="D28" s="343">
        <v>3</v>
      </c>
      <c r="E28" s="344"/>
      <c r="F28" s="343"/>
      <c r="G28" s="344"/>
      <c r="H28" s="44"/>
      <c r="I28" s="45">
        <f>D13+D14+D15+F13+F14+F15+H13+H14+H15</f>
        <v>124</v>
      </c>
      <c r="J28" s="45">
        <f>E13+E14+E15+G13+G14+G15+I13+I14+I15</f>
        <v>133</v>
      </c>
      <c r="K28" s="45">
        <f>I28-J28</f>
        <v>-9</v>
      </c>
    </row>
    <row r="29" spans="1:11" ht="24" customHeight="1">
      <c r="A29" s="2" t="str">
        <f>A16</f>
        <v>915 United 14 Ali/Gil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15 Red Bajek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Wagatak Checkmate 18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High Desert Wolfpack 17</v>
      </c>
      <c r="C35" s="325"/>
      <c r="D35" s="323" t="str">
        <f>A30</f>
        <v>DBK 15 Red Bajek</v>
      </c>
      <c r="E35" s="325"/>
      <c r="F35" s="346" t="str">
        <f>A16</f>
        <v>915 United 14 Ali/Gil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915 United 14 Ali/Gil</v>
      </c>
      <c r="C36" s="325"/>
      <c r="D36" s="323" t="str">
        <f>A22</f>
        <v>Wagatak Checkmate 18</v>
      </c>
      <c r="E36" s="325"/>
      <c r="F36" s="346" t="str">
        <f>A13</f>
        <v>High Desert Wolfpack 17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High Desert Wolfpack 17</v>
      </c>
      <c r="C37" s="325"/>
      <c r="D37" s="323" t="str">
        <f>A31</f>
        <v>Wagatak Checkmate 18</v>
      </c>
      <c r="E37" s="325"/>
      <c r="F37" s="346" t="str">
        <f>A30</f>
        <v>DBK 15 Red Bajek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915 United 14 Ali/Gil</v>
      </c>
      <c r="C38" s="325"/>
      <c r="D38" s="323" t="str">
        <f>A30</f>
        <v>DBK 15 Red Bajek</v>
      </c>
      <c r="E38" s="325"/>
      <c r="F38" s="346" t="str">
        <f>A28</f>
        <v>High Desert Wolfpack 17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DBK 15 Red Bajek</v>
      </c>
      <c r="C39" s="325"/>
      <c r="D39" s="323" t="str">
        <f>A31</f>
        <v>Wagatak Checkmate 18</v>
      </c>
      <c r="E39" s="325"/>
      <c r="F39" s="346" t="str">
        <f>A16</f>
        <v>915 United 14 Ali/Gil</v>
      </c>
      <c r="G39" s="346"/>
    </row>
    <row r="40" spans="1:7" ht="18" customHeight="1">
      <c r="A40" s="3" t="s">
        <v>26</v>
      </c>
      <c r="B40" s="323" t="str">
        <f>A13</f>
        <v>High Desert Wolfpack 17</v>
      </c>
      <c r="C40" s="325"/>
      <c r="D40" s="323" t="str">
        <f>A29</f>
        <v>915 United 14 Ali/Gil</v>
      </c>
      <c r="E40" s="325"/>
      <c r="F40" s="346" t="str">
        <f>A22</f>
        <v>Wagatak Checkmate 18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3">
      <selection activeCell="D32" sqref="D32:E32"/>
    </sheetView>
  </sheetViews>
  <sheetFormatPr defaultColWidth="8.8515625" defaultRowHeight="12.75"/>
  <cols>
    <col min="1" max="1" width="38.851562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Pools!D28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Pools!D29</f>
        <v>ABQ Convention Center Ct. 9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117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Wolf Pack 14N1</v>
      </c>
      <c r="C12" s="324"/>
      <c r="D12" s="323" t="str">
        <f>A16</f>
        <v>NNM Fusion 17</v>
      </c>
      <c r="E12" s="325"/>
      <c r="F12" s="323" t="str">
        <f>A19</f>
        <v>NM Premier ROX 16 Purple</v>
      </c>
      <c r="G12" s="325"/>
      <c r="H12" s="326" t="str">
        <f>A22</f>
        <v>EP Stars 16 Blue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Pools!D31</f>
        <v>Wolf Pack 14N1</v>
      </c>
      <c r="B13" s="330"/>
      <c r="C13" s="331"/>
      <c r="D13" s="40">
        <v>20</v>
      </c>
      <c r="E13" s="40">
        <v>25</v>
      </c>
      <c r="F13" s="40">
        <v>25</v>
      </c>
      <c r="G13" s="40">
        <v>21</v>
      </c>
      <c r="H13" s="40">
        <v>25</v>
      </c>
      <c r="I13" s="40">
        <v>19</v>
      </c>
      <c r="J13" s="327">
        <v>1</v>
      </c>
      <c r="K13" s="336"/>
      <c r="L13" s="337"/>
    </row>
    <row r="14" spans="1:12" s="41" customFormat="1" ht="24" customHeight="1">
      <c r="A14" s="328"/>
      <c r="B14" s="332"/>
      <c r="C14" s="333"/>
      <c r="D14" s="40">
        <v>19</v>
      </c>
      <c r="E14" s="40">
        <v>25</v>
      </c>
      <c r="F14" s="40">
        <v>25</v>
      </c>
      <c r="G14" s="40">
        <v>14</v>
      </c>
      <c r="H14" s="40">
        <v>25</v>
      </c>
      <c r="I14" s="40">
        <v>11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Pools!D32</f>
        <v>NNM Fusion 17</v>
      </c>
      <c r="B16" s="42">
        <f>IF(E13&gt;0,E13," ")</f>
        <v>25</v>
      </c>
      <c r="C16" s="42">
        <f>IF(D13&gt;0,D13," ")</f>
        <v>20</v>
      </c>
      <c r="D16" s="330"/>
      <c r="E16" s="331"/>
      <c r="F16" s="40">
        <v>25</v>
      </c>
      <c r="G16" s="40">
        <v>12</v>
      </c>
      <c r="H16" s="40">
        <v>25</v>
      </c>
      <c r="I16" s="40">
        <v>16</v>
      </c>
      <c r="J16" s="327">
        <v>2</v>
      </c>
      <c r="K16" s="336"/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19</v>
      </c>
      <c r="D17" s="332"/>
      <c r="E17" s="333"/>
      <c r="F17" s="40">
        <v>25</v>
      </c>
      <c r="G17" s="40">
        <v>16</v>
      </c>
      <c r="H17" s="40">
        <v>25</v>
      </c>
      <c r="I17" s="40">
        <v>21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Pools!D33</f>
        <v>NM Premier ROX 16 Purple</v>
      </c>
      <c r="B19" s="42">
        <f>IF(G13&gt;0,G13," ")</f>
        <v>21</v>
      </c>
      <c r="C19" s="42">
        <f>IF(F13&gt;0,F13," ")</f>
        <v>25</v>
      </c>
      <c r="D19" s="42">
        <f>IF(G16&gt;0,G16," ")</f>
        <v>12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14</v>
      </c>
      <c r="C20" s="42">
        <f>IF(F14&gt;0,F14," ")</f>
        <v>25</v>
      </c>
      <c r="D20" s="42">
        <f>IF(G17&gt;0,G17," ")</f>
        <v>16</v>
      </c>
      <c r="E20" s="42">
        <f>IF(F17&gt;0,F17," ")</f>
        <v>25</v>
      </c>
      <c r="F20" s="43"/>
      <c r="G20" s="43"/>
      <c r="H20" s="40">
        <v>25</v>
      </c>
      <c r="I20" s="40">
        <v>10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Pools!D34</f>
        <v>EP Stars 16 Blue</v>
      </c>
      <c r="B22" s="42">
        <f>IF(I13&gt;0,I13," ")</f>
        <v>19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18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11</v>
      </c>
      <c r="C23" s="42">
        <f>IF(H14&gt;0,H14," ")</f>
        <v>25</v>
      </c>
      <c r="D23" s="42">
        <f>IF(I17&gt;0,I17," ")</f>
        <v>21</v>
      </c>
      <c r="E23" s="42">
        <f>IF(H17&gt;0,H17," ")</f>
        <v>25</v>
      </c>
      <c r="F23" s="42">
        <f>IF(I20&gt;0,I20," ")</f>
        <v>10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Wolf Pack 14N1</v>
      </c>
      <c r="B28" s="343">
        <v>4</v>
      </c>
      <c r="C28" s="344"/>
      <c r="D28" s="343">
        <v>2</v>
      </c>
      <c r="E28" s="344"/>
      <c r="F28" s="343"/>
      <c r="G28" s="344"/>
      <c r="H28" s="44"/>
      <c r="I28" s="45">
        <f>D13+D14+D15+F13+F14+F15+H13+H14+H15</f>
        <v>139</v>
      </c>
      <c r="J28" s="45">
        <f>E13+E14+E15+G13+G14+G15+I13+I14+I15</f>
        <v>115</v>
      </c>
      <c r="K28" s="45">
        <f>I28-J28</f>
        <v>24</v>
      </c>
    </row>
    <row r="29" spans="1:11" ht="24" customHeight="1">
      <c r="A29" s="2" t="str">
        <f>A16</f>
        <v>NNM Fusion 17</v>
      </c>
      <c r="B29" s="343">
        <v>6</v>
      </c>
      <c r="C29" s="344"/>
      <c r="D29" s="343">
        <v>0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Premier ROX 16 Purple</v>
      </c>
      <c r="B30" s="343">
        <v>2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16 Blue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Wolf Pack 14N1</v>
      </c>
      <c r="C35" s="325"/>
      <c r="D35" s="323" t="str">
        <f>A30</f>
        <v>NM Premier ROX 16 Purple</v>
      </c>
      <c r="E35" s="325"/>
      <c r="F35" s="346" t="str">
        <f>A16</f>
        <v>NNM Fusion 17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NNM Fusion 17</v>
      </c>
      <c r="C36" s="325"/>
      <c r="D36" s="323" t="str">
        <f>A22</f>
        <v>EP Stars 16 Blue</v>
      </c>
      <c r="E36" s="325"/>
      <c r="F36" s="346" t="str">
        <f>A13</f>
        <v>Wolf Pack 14N1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Wolf Pack 14N1</v>
      </c>
      <c r="C37" s="325"/>
      <c r="D37" s="323" t="str">
        <f>A31</f>
        <v>EP Stars 16 Blue</v>
      </c>
      <c r="E37" s="325"/>
      <c r="F37" s="346" t="str">
        <f>A30</f>
        <v>NM Premier ROX 16 Purple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NNM Fusion 17</v>
      </c>
      <c r="C38" s="325"/>
      <c r="D38" s="323" t="str">
        <f>A30</f>
        <v>NM Premier ROX 16 Purple</v>
      </c>
      <c r="E38" s="325"/>
      <c r="F38" s="346" t="str">
        <f>A28</f>
        <v>Wolf Pack 14N1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NM Premier ROX 16 Purple</v>
      </c>
      <c r="C39" s="325"/>
      <c r="D39" s="323" t="str">
        <f>A31</f>
        <v>EP Stars 16 Blue</v>
      </c>
      <c r="E39" s="325"/>
      <c r="F39" s="346" t="str">
        <f>A16</f>
        <v>NNM Fusion 17</v>
      </c>
      <c r="G39" s="346"/>
    </row>
    <row r="40" spans="1:7" ht="18" customHeight="1">
      <c r="A40" s="3" t="s">
        <v>26</v>
      </c>
      <c r="B40" s="323" t="str">
        <f>A13</f>
        <v>Wolf Pack 14N1</v>
      </c>
      <c r="C40" s="325"/>
      <c r="D40" s="323" t="str">
        <f>A29</f>
        <v>NNM Fusion 17</v>
      </c>
      <c r="E40" s="325"/>
      <c r="F40" s="346" t="str">
        <f>A22</f>
        <v>EP Stars 16 Blue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="120" zoomScaleNormal="120" zoomScalePageLayoutView="0" workbookViewId="0" topLeftCell="A26">
      <selection activeCell="L17" sqref="L17"/>
    </sheetView>
  </sheetViews>
  <sheetFormatPr defaultColWidth="8.8515625" defaultRowHeight="12.75"/>
  <cols>
    <col min="1" max="1" width="20.7109375" style="0" customWidth="1"/>
    <col min="2" max="10" width="23.7109375" style="0" customWidth="1"/>
    <col min="11" max="11" width="20.7109375" style="0" customWidth="1"/>
  </cols>
  <sheetData>
    <row r="1" spans="1:11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20.25" customHeight="1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5" ht="9.75" customHeight="1">
      <c r="A3" s="351"/>
      <c r="B3" s="351"/>
      <c r="C3" s="351"/>
      <c r="D3" s="5"/>
      <c r="E3" s="5"/>
    </row>
    <row r="4" spans="1:12" ht="19.5">
      <c r="A4" s="352" t="str">
        <f>Pools!A19</f>
        <v>Division II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24"/>
    </row>
    <row r="5" spans="1:11" ht="19.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0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3:9" s="26" customFormat="1" ht="18" customHeight="1">
      <c r="C7" s="50"/>
      <c r="D7" s="59" t="s">
        <v>282</v>
      </c>
      <c r="E7" s="59" t="s">
        <v>283</v>
      </c>
      <c r="F7" s="51" t="s">
        <v>32</v>
      </c>
      <c r="G7" s="302" t="s">
        <v>243</v>
      </c>
      <c r="H7" s="302" t="s">
        <v>240</v>
      </c>
      <c r="I7" s="50"/>
    </row>
    <row r="8" s="26" customFormat="1" ht="18" customHeight="1">
      <c r="F8" s="105"/>
    </row>
    <row r="9" spans="1:10" s="26" customFormat="1" ht="21" customHeight="1">
      <c r="A9" s="48"/>
      <c r="B9" s="353" t="s">
        <v>31</v>
      </c>
      <c r="C9" s="353"/>
      <c r="D9" s="353"/>
      <c r="E9" s="353"/>
      <c r="F9" s="353"/>
      <c r="G9" s="353"/>
      <c r="H9" s="353"/>
      <c r="I9" s="353"/>
      <c r="J9" s="353"/>
    </row>
    <row r="10" spans="5:9" s="26" customFormat="1" ht="21" customHeight="1">
      <c r="E10" s="48"/>
      <c r="F10" s="51"/>
      <c r="G10" s="48"/>
      <c r="H10" s="48"/>
      <c r="I10" s="48"/>
    </row>
    <row r="11" spans="3:9" s="26" customFormat="1" ht="21" customHeight="1" thickBot="1">
      <c r="C11" s="65"/>
      <c r="D11" s="65"/>
      <c r="E11" s="65"/>
      <c r="F11" s="63" t="s">
        <v>464</v>
      </c>
      <c r="G11" s="65"/>
      <c r="H11" s="65"/>
      <c r="I11" s="65"/>
    </row>
    <row r="12" spans="3:10" s="26" customFormat="1" ht="21" customHeight="1">
      <c r="C12" s="65"/>
      <c r="D12" s="65"/>
      <c r="E12" s="65"/>
      <c r="F12" s="66" t="s">
        <v>87</v>
      </c>
      <c r="G12" s="65"/>
      <c r="H12" s="65"/>
      <c r="I12" s="65"/>
      <c r="J12" s="87"/>
    </row>
    <row r="13" spans="3:10" s="26" customFormat="1" ht="21" customHeight="1" thickBot="1">
      <c r="C13" s="65"/>
      <c r="D13" s="69" t="s">
        <v>188</v>
      </c>
      <c r="E13" s="69"/>
      <c r="F13" s="68" t="str">
        <f>F33</f>
        <v>ABQ CC Ct. 12</v>
      </c>
      <c r="G13" s="69"/>
      <c r="H13" s="69" t="s">
        <v>306</v>
      </c>
      <c r="I13" s="65"/>
      <c r="J13" s="87"/>
    </row>
    <row r="14" spans="3:10" s="26" customFormat="1" ht="21" customHeight="1">
      <c r="C14" s="65"/>
      <c r="D14" s="70"/>
      <c r="E14" s="65"/>
      <c r="F14" s="71" t="s">
        <v>60</v>
      </c>
      <c r="G14" s="65"/>
      <c r="H14" s="72" t="s">
        <v>678</v>
      </c>
      <c r="I14" s="65"/>
      <c r="J14" s="87"/>
    </row>
    <row r="15" spans="3:10" s="26" customFormat="1" ht="21" customHeight="1" thickBot="1">
      <c r="C15" s="65"/>
      <c r="D15" s="74"/>
      <c r="E15" s="65"/>
      <c r="F15" s="98"/>
      <c r="G15" s="65"/>
      <c r="H15" s="75"/>
      <c r="I15" s="65"/>
      <c r="J15" s="87"/>
    </row>
    <row r="16" spans="3:10" s="26" customFormat="1" ht="21" customHeight="1">
      <c r="C16" s="65"/>
      <c r="D16" s="74"/>
      <c r="E16" s="92"/>
      <c r="F16" s="91" t="s">
        <v>471</v>
      </c>
      <c r="G16" s="65"/>
      <c r="H16" s="75"/>
      <c r="I16" s="65"/>
      <c r="J16" s="87"/>
    </row>
    <row r="17" spans="3:10" s="26" customFormat="1" ht="21" customHeight="1">
      <c r="C17" s="65"/>
      <c r="D17" s="74" t="s">
        <v>106</v>
      </c>
      <c r="E17" s="92"/>
      <c r="F17" s="63"/>
      <c r="G17" s="65"/>
      <c r="H17" s="75" t="s">
        <v>95</v>
      </c>
      <c r="I17" s="65"/>
      <c r="J17" s="87"/>
    </row>
    <row r="18" spans="3:10" s="26" customFormat="1" ht="21" customHeight="1" thickBot="1">
      <c r="C18" s="88" t="s">
        <v>188</v>
      </c>
      <c r="D18" s="76" t="str">
        <f>E23</f>
        <v>ABQ CC Ct. 15</v>
      </c>
      <c r="E18" s="64"/>
      <c r="F18" s="63" t="s">
        <v>496</v>
      </c>
      <c r="G18" s="64"/>
      <c r="H18" s="78" t="str">
        <f>H36</f>
        <v>ABQ CC Ct. 12</v>
      </c>
      <c r="I18" s="69" t="s">
        <v>306</v>
      </c>
      <c r="J18" s="87"/>
    </row>
    <row r="19" spans="3:10" s="26" customFormat="1" ht="21" customHeight="1">
      <c r="C19" s="70" t="s">
        <v>759</v>
      </c>
      <c r="D19" s="94" t="s">
        <v>137</v>
      </c>
      <c r="E19" s="64"/>
      <c r="F19" s="66" t="s">
        <v>53</v>
      </c>
      <c r="G19" s="65"/>
      <c r="H19" s="83" t="s">
        <v>70</v>
      </c>
      <c r="I19" s="72" t="s">
        <v>728</v>
      </c>
      <c r="J19" s="87"/>
    </row>
    <row r="20" spans="3:10" s="26" customFormat="1" ht="21" customHeight="1" thickBot="1">
      <c r="C20" s="74"/>
      <c r="D20" s="74"/>
      <c r="E20" s="69" t="s">
        <v>309</v>
      </c>
      <c r="F20" s="68" t="str">
        <f>D7</f>
        <v>ABQ CC Ct. 12</v>
      </c>
      <c r="G20" s="312" t="s">
        <v>632</v>
      </c>
      <c r="H20" s="83"/>
      <c r="I20" s="75"/>
      <c r="J20" s="87"/>
    </row>
    <row r="21" spans="3:10" s="26" customFormat="1" ht="21" customHeight="1" thickBot="1">
      <c r="C21" s="74"/>
      <c r="D21" s="74"/>
      <c r="E21" s="70"/>
      <c r="F21" s="168" t="s">
        <v>130</v>
      </c>
      <c r="G21" s="69" t="s">
        <v>312</v>
      </c>
      <c r="H21" s="83"/>
      <c r="I21" s="75"/>
      <c r="J21" s="87"/>
    </row>
    <row r="22" spans="3:10" s="26" customFormat="1" ht="21" customHeight="1" thickBot="1">
      <c r="C22" s="74"/>
      <c r="D22" s="74"/>
      <c r="E22" s="74" t="s">
        <v>93</v>
      </c>
      <c r="F22" s="98"/>
      <c r="G22" s="75" t="s">
        <v>98</v>
      </c>
      <c r="H22" s="75"/>
      <c r="I22" s="75"/>
      <c r="J22" s="87"/>
    </row>
    <row r="23" spans="3:10" s="26" customFormat="1" ht="21" customHeight="1" thickBot="1">
      <c r="C23" s="74"/>
      <c r="D23" s="99" t="s">
        <v>171</v>
      </c>
      <c r="E23" s="76" t="str">
        <f>G23</f>
        <v>ABQ CC Ct. 15</v>
      </c>
      <c r="F23" s="91" t="s">
        <v>467</v>
      </c>
      <c r="G23" s="78" t="str">
        <f>F39</f>
        <v>ABQ CC Ct. 15</v>
      </c>
      <c r="H23" s="88" t="s">
        <v>312</v>
      </c>
      <c r="I23" s="75"/>
      <c r="J23" s="87"/>
    </row>
    <row r="24" spans="3:10" s="26" customFormat="1" ht="21" customHeight="1" thickBot="1">
      <c r="C24" s="74"/>
      <c r="D24" s="65" t="s">
        <v>715</v>
      </c>
      <c r="E24" s="81" t="s">
        <v>66</v>
      </c>
      <c r="F24" s="63" t="s">
        <v>465</v>
      </c>
      <c r="G24" s="83" t="s">
        <v>51</v>
      </c>
      <c r="H24" s="64" t="s">
        <v>687</v>
      </c>
      <c r="I24" s="75"/>
      <c r="J24" s="87"/>
    </row>
    <row r="25" spans="3:10" s="26" customFormat="1" ht="21" customHeight="1">
      <c r="C25" s="74"/>
      <c r="D25" s="65"/>
      <c r="E25" s="85"/>
      <c r="F25" s="66" t="s">
        <v>54</v>
      </c>
      <c r="G25" s="75"/>
      <c r="H25" s="65"/>
      <c r="I25" s="75"/>
      <c r="J25" s="87"/>
    </row>
    <row r="26" spans="3:10" s="26" customFormat="1" ht="21" customHeight="1" thickBot="1">
      <c r="C26" s="74"/>
      <c r="D26" s="65"/>
      <c r="E26" s="79" t="s">
        <v>171</v>
      </c>
      <c r="F26" s="68" t="str">
        <f>E7</f>
        <v>ABQ CC Ct. 15</v>
      </c>
      <c r="G26" s="88" t="s">
        <v>310</v>
      </c>
      <c r="H26" s="65"/>
      <c r="I26" s="75"/>
      <c r="J26" s="87"/>
    </row>
    <row r="27" spans="2:10" s="26" customFormat="1" ht="21" customHeight="1" thickBot="1">
      <c r="B27" s="366" t="s">
        <v>315</v>
      </c>
      <c r="C27" s="74" t="s">
        <v>99</v>
      </c>
      <c r="D27" s="65"/>
      <c r="E27" s="65"/>
      <c r="F27" s="97" t="s">
        <v>487</v>
      </c>
      <c r="G27" s="65" t="s">
        <v>643</v>
      </c>
      <c r="H27" s="65"/>
      <c r="I27" s="75" t="s">
        <v>100</v>
      </c>
      <c r="J27" s="79" t="s">
        <v>306</v>
      </c>
    </row>
    <row r="28" spans="2:10" s="26" customFormat="1" ht="21" customHeight="1" thickBot="1">
      <c r="B28" s="70" t="s">
        <v>800</v>
      </c>
      <c r="C28" s="89" t="str">
        <f>D18</f>
        <v>ABQ CC Ct. 15</v>
      </c>
      <c r="D28" s="65"/>
      <c r="E28" s="65"/>
      <c r="F28" s="98"/>
      <c r="G28" s="65"/>
      <c r="H28" s="65"/>
      <c r="I28" s="100" t="str">
        <f>H18</f>
        <v>ABQ CC Ct. 12</v>
      </c>
      <c r="J28" s="376" t="s">
        <v>753</v>
      </c>
    </row>
    <row r="29" spans="1:10" s="26" customFormat="1" ht="21" customHeight="1">
      <c r="A29" s="171"/>
      <c r="B29" s="85"/>
      <c r="C29" s="85" t="s">
        <v>146</v>
      </c>
      <c r="D29" s="63"/>
      <c r="E29" s="73"/>
      <c r="F29" s="91" t="s">
        <v>494</v>
      </c>
      <c r="G29" s="63"/>
      <c r="H29" s="63"/>
      <c r="I29" s="86" t="s">
        <v>91</v>
      </c>
      <c r="J29" s="86"/>
    </row>
    <row r="30" spans="1:10" s="26" customFormat="1" ht="21" customHeight="1">
      <c r="A30" s="171"/>
      <c r="B30" s="85"/>
      <c r="C30" s="95"/>
      <c r="D30" s="63"/>
      <c r="E30" s="63"/>
      <c r="F30" s="102"/>
      <c r="G30" s="63"/>
      <c r="H30" s="63"/>
      <c r="I30" s="96"/>
      <c r="J30" s="110"/>
    </row>
    <row r="31" spans="1:10" s="26" customFormat="1" ht="21" customHeight="1" thickBot="1">
      <c r="A31" s="171"/>
      <c r="B31" s="85"/>
      <c r="C31" s="85"/>
      <c r="D31" s="63"/>
      <c r="E31" s="63"/>
      <c r="F31" s="63" t="s">
        <v>482</v>
      </c>
      <c r="G31" s="63"/>
      <c r="H31" s="73"/>
      <c r="I31" s="86"/>
      <c r="J31" s="110"/>
    </row>
    <row r="32" spans="1:10" s="26" customFormat="1" ht="21" customHeight="1">
      <c r="A32" s="171"/>
      <c r="B32" s="85"/>
      <c r="C32" s="85"/>
      <c r="D32" s="63"/>
      <c r="E32" s="63"/>
      <c r="F32" s="66" t="s">
        <v>92</v>
      </c>
      <c r="G32" s="63"/>
      <c r="H32" s="73"/>
      <c r="I32" s="86"/>
      <c r="J32" s="110"/>
    </row>
    <row r="33" spans="1:10" s="26" customFormat="1" ht="21" customHeight="1" thickBot="1">
      <c r="A33" s="171"/>
      <c r="B33" s="85"/>
      <c r="C33" s="85"/>
      <c r="D33" s="67" t="s">
        <v>131</v>
      </c>
      <c r="E33" s="172"/>
      <c r="F33" s="68" t="str">
        <f>F20</f>
        <v>ABQ CC Ct. 12</v>
      </c>
      <c r="G33" s="173"/>
      <c r="H33" s="67" t="s">
        <v>172</v>
      </c>
      <c r="I33" s="86"/>
      <c r="J33" s="110"/>
    </row>
    <row r="34" spans="1:10" s="26" customFormat="1" ht="21" customHeight="1">
      <c r="A34" s="171"/>
      <c r="B34" s="85"/>
      <c r="C34" s="85"/>
      <c r="D34" s="80"/>
      <c r="E34" s="73"/>
      <c r="F34" s="71" t="s">
        <v>56</v>
      </c>
      <c r="G34" s="73"/>
      <c r="H34" s="84" t="s">
        <v>713</v>
      </c>
      <c r="I34" s="86"/>
      <c r="J34" s="110"/>
    </row>
    <row r="35" spans="1:10" s="26" customFormat="1" ht="21" customHeight="1" thickBot="1">
      <c r="A35" s="171"/>
      <c r="B35" s="85"/>
      <c r="C35" s="85"/>
      <c r="D35" s="81" t="s">
        <v>94</v>
      </c>
      <c r="E35" s="63"/>
      <c r="F35" s="98"/>
      <c r="G35" s="63"/>
      <c r="H35" s="86" t="s">
        <v>97</v>
      </c>
      <c r="I35" s="86"/>
      <c r="J35" s="110"/>
    </row>
    <row r="36" spans="1:10" s="26" customFormat="1" ht="21" customHeight="1" thickBot="1">
      <c r="A36" s="171"/>
      <c r="B36" s="85"/>
      <c r="C36" s="101" t="s">
        <v>315</v>
      </c>
      <c r="D36" s="89" t="str">
        <f>G63</f>
        <v>ABQ CC Ct. 13</v>
      </c>
      <c r="E36" s="63"/>
      <c r="F36" s="77" t="s">
        <v>489</v>
      </c>
      <c r="G36" s="63"/>
      <c r="H36" s="90" t="str">
        <f>F13</f>
        <v>ABQ CC Ct. 12</v>
      </c>
      <c r="I36" s="101" t="s">
        <v>165</v>
      </c>
      <c r="J36" s="110"/>
    </row>
    <row r="37" spans="1:10" s="26" customFormat="1" ht="21" customHeight="1" thickBot="1">
      <c r="A37" s="171"/>
      <c r="B37" s="85"/>
      <c r="C37" s="63" t="s">
        <v>756</v>
      </c>
      <c r="D37" s="85" t="s">
        <v>90</v>
      </c>
      <c r="E37" s="65"/>
      <c r="F37" s="82" t="s">
        <v>486</v>
      </c>
      <c r="G37" s="65"/>
      <c r="H37" s="86" t="s">
        <v>114</v>
      </c>
      <c r="I37" s="63" t="s">
        <v>712</v>
      </c>
      <c r="J37" s="110"/>
    </row>
    <row r="38" spans="1:10" s="26" customFormat="1" ht="21" customHeight="1">
      <c r="A38" s="171"/>
      <c r="B38" s="85"/>
      <c r="C38" s="63"/>
      <c r="D38" s="74"/>
      <c r="E38" s="65"/>
      <c r="F38" s="66" t="s">
        <v>88</v>
      </c>
      <c r="G38" s="65"/>
      <c r="H38" s="75"/>
      <c r="I38" s="63"/>
      <c r="J38" s="110"/>
    </row>
    <row r="39" spans="1:11" s="26" customFormat="1" ht="21" customHeight="1" thickBot="1">
      <c r="A39" s="171"/>
      <c r="B39" s="85"/>
      <c r="C39" s="63"/>
      <c r="D39" s="93" t="s">
        <v>315</v>
      </c>
      <c r="E39" s="69"/>
      <c r="F39" s="68" t="str">
        <f>F26</f>
        <v>ABQ CC Ct. 15</v>
      </c>
      <c r="G39" s="69"/>
      <c r="H39" s="88" t="s">
        <v>165</v>
      </c>
      <c r="I39" s="63"/>
      <c r="J39" s="110"/>
      <c r="K39" s="171"/>
    </row>
    <row r="40" spans="1:11" s="26" customFormat="1" ht="21" customHeight="1">
      <c r="A40" s="65" t="s">
        <v>799</v>
      </c>
      <c r="B40" s="74" t="s">
        <v>121</v>
      </c>
      <c r="C40" s="63"/>
      <c r="D40" s="103"/>
      <c r="E40" s="65"/>
      <c r="F40" s="71" t="s">
        <v>129</v>
      </c>
      <c r="G40" s="65"/>
      <c r="H40" s="103" t="s">
        <v>669</v>
      </c>
      <c r="I40" s="63"/>
      <c r="J40" s="75" t="s">
        <v>147</v>
      </c>
      <c r="K40" s="59" t="s">
        <v>806</v>
      </c>
    </row>
    <row r="41" spans="1:11" s="26" customFormat="1" ht="21" customHeight="1" thickBot="1">
      <c r="A41" s="374" t="s">
        <v>315</v>
      </c>
      <c r="B41" s="76" t="str">
        <f>C28</f>
        <v>ABQ CC Ct. 15</v>
      </c>
      <c r="C41" s="63"/>
      <c r="D41" s="65"/>
      <c r="E41" s="65"/>
      <c r="F41" s="98"/>
      <c r="G41" s="65"/>
      <c r="H41" s="65"/>
      <c r="I41" s="63"/>
      <c r="J41" s="78" t="str">
        <f>I28</f>
        <v>ABQ CC Ct. 12</v>
      </c>
      <c r="K41" s="69" t="s">
        <v>316</v>
      </c>
    </row>
    <row r="42" spans="1:11" s="26" customFormat="1" ht="21" customHeight="1">
      <c r="A42" s="63" t="s">
        <v>34</v>
      </c>
      <c r="B42" s="94" t="s">
        <v>148</v>
      </c>
      <c r="C42" s="63"/>
      <c r="D42" s="65"/>
      <c r="E42" s="92"/>
      <c r="F42" s="91" t="s">
        <v>473</v>
      </c>
      <c r="G42" s="65"/>
      <c r="J42" s="83" t="s">
        <v>149</v>
      </c>
      <c r="K42" s="63" t="s">
        <v>35</v>
      </c>
    </row>
    <row r="43" spans="1:11" s="26" customFormat="1" ht="21" customHeight="1">
      <c r="A43" s="63" t="s">
        <v>36</v>
      </c>
      <c r="B43" s="85"/>
      <c r="C43" s="63"/>
      <c r="D43" s="65"/>
      <c r="E43" s="92"/>
      <c r="F43" s="63"/>
      <c r="G43" s="65"/>
      <c r="J43" s="96"/>
      <c r="K43" s="63" t="s">
        <v>36</v>
      </c>
    </row>
    <row r="44" spans="1:10" s="26" customFormat="1" ht="21" customHeight="1" thickBot="1">
      <c r="A44" s="171"/>
      <c r="B44" s="85"/>
      <c r="C44" s="65"/>
      <c r="D44" s="65"/>
      <c r="E44" s="65"/>
      <c r="F44" s="63" t="s">
        <v>472</v>
      </c>
      <c r="G44" s="65"/>
      <c r="H44" s="65"/>
      <c r="J44" s="96"/>
    </row>
    <row r="45" spans="1:10" s="26" customFormat="1" ht="21" customHeight="1">
      <c r="A45" s="171"/>
      <c r="B45" s="85"/>
      <c r="C45" s="65"/>
      <c r="D45" s="65"/>
      <c r="E45" s="65"/>
      <c r="F45" s="66" t="s">
        <v>89</v>
      </c>
      <c r="G45" s="65"/>
      <c r="H45" s="65"/>
      <c r="I45" s="65"/>
      <c r="J45" s="96"/>
    </row>
    <row r="46" spans="1:10" s="26" customFormat="1" ht="21" customHeight="1" thickBot="1">
      <c r="A46" s="171"/>
      <c r="B46" s="85"/>
      <c r="C46" s="65"/>
      <c r="D46" s="65"/>
      <c r="E46" s="69" t="s">
        <v>317</v>
      </c>
      <c r="F46" s="68" t="str">
        <f>G7</f>
        <v>ABQ CC Ct. 13</v>
      </c>
      <c r="G46" s="160" t="s">
        <v>177</v>
      </c>
      <c r="H46" s="65"/>
      <c r="I46" s="65"/>
      <c r="J46" s="96"/>
    </row>
    <row r="47" spans="1:10" s="26" customFormat="1" ht="21" customHeight="1">
      <c r="A47" s="171"/>
      <c r="B47" s="85"/>
      <c r="C47" s="65"/>
      <c r="D47" s="65"/>
      <c r="E47" s="70" t="s">
        <v>704</v>
      </c>
      <c r="F47" s="174" t="s">
        <v>497</v>
      </c>
      <c r="G47" s="72" t="s">
        <v>642</v>
      </c>
      <c r="H47" s="65"/>
      <c r="I47" s="65"/>
      <c r="J47" s="96"/>
    </row>
    <row r="48" spans="1:10" s="26" customFormat="1" ht="21" customHeight="1" thickBot="1">
      <c r="A48" s="171"/>
      <c r="B48" s="85"/>
      <c r="C48" s="65"/>
      <c r="D48" s="65"/>
      <c r="E48" s="74" t="s">
        <v>110</v>
      </c>
      <c r="F48" s="161"/>
      <c r="G48" s="75" t="s">
        <v>103</v>
      </c>
      <c r="H48" s="65"/>
      <c r="I48" s="65"/>
      <c r="J48" s="96"/>
    </row>
    <row r="49" spans="1:10" s="26" customFormat="1" ht="21" customHeight="1" thickBot="1" thickTop="1">
      <c r="A49" s="171"/>
      <c r="B49" s="85"/>
      <c r="C49" s="65"/>
      <c r="D49" s="88" t="s">
        <v>317</v>
      </c>
      <c r="E49" s="76" t="str">
        <f>F66</f>
        <v>ABQ CC Ct. 20</v>
      </c>
      <c r="F49" s="91" t="s">
        <v>481</v>
      </c>
      <c r="G49" s="78" t="str">
        <f>F60</f>
        <v>ABQ CC Ct. 13</v>
      </c>
      <c r="H49" s="93" t="s">
        <v>316</v>
      </c>
      <c r="I49" s="65"/>
      <c r="J49" s="96"/>
    </row>
    <row r="50" spans="1:10" s="26" customFormat="1" ht="21" customHeight="1" thickBot="1">
      <c r="A50" s="171"/>
      <c r="B50" s="85"/>
      <c r="C50" s="65"/>
      <c r="D50" s="70" t="s">
        <v>704</v>
      </c>
      <c r="E50" s="94" t="s">
        <v>72</v>
      </c>
      <c r="F50" s="63" t="s">
        <v>495</v>
      </c>
      <c r="G50" s="83" t="s">
        <v>84</v>
      </c>
      <c r="H50" s="72" t="s">
        <v>687</v>
      </c>
      <c r="I50" s="65"/>
      <c r="J50" s="96"/>
    </row>
    <row r="51" spans="1:10" s="26" customFormat="1" ht="21" customHeight="1">
      <c r="A51" s="171"/>
      <c r="B51" s="85"/>
      <c r="C51" s="65"/>
      <c r="D51" s="94"/>
      <c r="E51" s="94"/>
      <c r="F51" s="66" t="s">
        <v>108</v>
      </c>
      <c r="G51" s="75"/>
      <c r="H51" s="75"/>
      <c r="I51" s="65"/>
      <c r="J51" s="96"/>
    </row>
    <row r="52" spans="1:10" s="26" customFormat="1" ht="21" customHeight="1" thickBot="1">
      <c r="A52" s="171"/>
      <c r="B52" s="85"/>
      <c r="C52" s="65"/>
      <c r="D52" s="74"/>
      <c r="E52" s="162" t="s">
        <v>175</v>
      </c>
      <c r="F52" s="68" t="str">
        <f>H7</f>
        <v>ABQ CC Ct. 20</v>
      </c>
      <c r="G52" s="88" t="s">
        <v>316</v>
      </c>
      <c r="H52" s="83"/>
      <c r="I52" s="65"/>
      <c r="J52" s="96"/>
    </row>
    <row r="53" spans="1:10" s="26" customFormat="1" ht="21" customHeight="1">
      <c r="A53" s="171"/>
      <c r="B53" s="85"/>
      <c r="C53" s="65"/>
      <c r="D53" s="74"/>
      <c r="E53" s="103"/>
      <c r="F53" s="174" t="s">
        <v>474</v>
      </c>
      <c r="G53" s="103" t="s">
        <v>647</v>
      </c>
      <c r="H53" s="83"/>
      <c r="I53" s="65"/>
      <c r="J53" s="96"/>
    </row>
    <row r="54" spans="1:10" s="26" customFormat="1" ht="21" customHeight="1" thickBot="1">
      <c r="A54" s="171"/>
      <c r="B54" s="85"/>
      <c r="C54" s="65"/>
      <c r="D54" s="74"/>
      <c r="E54" s="65"/>
      <c r="F54" s="161"/>
      <c r="G54" s="65"/>
      <c r="H54" s="75"/>
      <c r="I54" s="65"/>
      <c r="J54" s="96"/>
    </row>
    <row r="55" spans="1:10" s="26" customFormat="1" ht="21" customHeight="1" thickTop="1">
      <c r="A55" s="171"/>
      <c r="B55" s="85"/>
      <c r="C55" s="65"/>
      <c r="D55" s="74" t="s">
        <v>105</v>
      </c>
      <c r="E55" s="65"/>
      <c r="F55" s="91" t="s">
        <v>459</v>
      </c>
      <c r="G55" s="65"/>
      <c r="H55" s="75" t="s">
        <v>124</v>
      </c>
      <c r="I55" s="65"/>
      <c r="J55" s="96"/>
    </row>
    <row r="56" spans="1:10" s="26" customFormat="1" ht="21" customHeight="1" thickBot="1">
      <c r="A56" s="171"/>
      <c r="B56" s="79" t="s">
        <v>317</v>
      </c>
      <c r="C56" s="88"/>
      <c r="D56" s="76" t="str">
        <f>E63</f>
        <v>ABQ CC Ct. 20</v>
      </c>
      <c r="E56" s="65"/>
      <c r="F56" s="65"/>
      <c r="G56" s="64"/>
      <c r="H56" s="78" t="str">
        <f>D36</f>
        <v>ABQ CC Ct. 13</v>
      </c>
      <c r="I56" s="93"/>
      <c r="J56" s="366" t="s">
        <v>316</v>
      </c>
    </row>
    <row r="57" spans="1:10" s="26" customFormat="1" ht="21" customHeight="1">
      <c r="A57" s="171"/>
      <c r="B57" s="63" t="s">
        <v>761</v>
      </c>
      <c r="C57" s="65"/>
      <c r="D57" s="94" t="s">
        <v>126</v>
      </c>
      <c r="E57" s="65"/>
      <c r="F57" s="63"/>
      <c r="G57" s="64"/>
      <c r="H57" s="83" t="s">
        <v>150</v>
      </c>
      <c r="I57" s="65"/>
      <c r="J57" s="365" t="s">
        <v>788</v>
      </c>
    </row>
    <row r="58" spans="1:10" s="26" customFormat="1" ht="21" customHeight="1" thickBot="1">
      <c r="A58" s="171"/>
      <c r="B58" s="63"/>
      <c r="C58" s="65"/>
      <c r="D58" s="74"/>
      <c r="E58" s="73"/>
      <c r="F58" s="63" t="s">
        <v>488</v>
      </c>
      <c r="G58" s="65"/>
      <c r="H58" s="75"/>
      <c r="I58" s="65"/>
      <c r="J58" s="171"/>
    </row>
    <row r="59" spans="2:10" s="26" customFormat="1" ht="21" customHeight="1">
      <c r="B59" s="63"/>
      <c r="C59" s="65"/>
      <c r="D59" s="74"/>
      <c r="E59" s="63"/>
      <c r="F59" s="66" t="s">
        <v>104</v>
      </c>
      <c r="G59" s="65"/>
      <c r="H59" s="75"/>
      <c r="I59" s="65"/>
      <c r="J59" s="171"/>
    </row>
    <row r="60" spans="2:10" s="26" customFormat="1" ht="21" customHeight="1" thickBot="1">
      <c r="B60" s="63"/>
      <c r="C60" s="65"/>
      <c r="D60" s="74"/>
      <c r="E60" s="163" t="s">
        <v>673</v>
      </c>
      <c r="F60" s="68" t="str">
        <f>F46</f>
        <v>ABQ CC Ct. 13</v>
      </c>
      <c r="G60" s="160" t="s">
        <v>173</v>
      </c>
      <c r="H60" s="75"/>
      <c r="I60" s="65"/>
      <c r="J60" s="171"/>
    </row>
    <row r="61" spans="2:10" s="26" customFormat="1" ht="21" customHeight="1">
      <c r="B61" s="63"/>
      <c r="C61" s="65"/>
      <c r="D61" s="74"/>
      <c r="E61" s="70"/>
      <c r="F61" s="71" t="s">
        <v>69</v>
      </c>
      <c r="G61" s="72" t="s">
        <v>674</v>
      </c>
      <c r="H61" s="75"/>
      <c r="I61" s="65"/>
      <c r="J61" s="171"/>
    </row>
    <row r="62" spans="2:10" s="26" customFormat="1" ht="21" customHeight="1" thickBot="1">
      <c r="B62" s="63"/>
      <c r="C62" s="64"/>
      <c r="D62" s="74"/>
      <c r="E62" s="74" t="s">
        <v>109</v>
      </c>
      <c r="F62" s="164"/>
      <c r="G62" s="75" t="s">
        <v>102</v>
      </c>
      <c r="H62" s="75"/>
      <c r="I62" s="65"/>
      <c r="J62" s="171"/>
    </row>
    <row r="63" spans="2:10" s="26" customFormat="1" ht="21" customHeight="1" thickBot="1" thickTop="1">
      <c r="B63" s="63"/>
      <c r="C63" s="65"/>
      <c r="D63" s="99" t="s">
        <v>673</v>
      </c>
      <c r="E63" s="76" t="str">
        <f>E49</f>
        <v>ABQ CC Ct. 20</v>
      </c>
      <c r="F63" s="175" t="s">
        <v>498</v>
      </c>
      <c r="G63" s="78" t="str">
        <f>G49</f>
        <v>ABQ CC Ct. 13</v>
      </c>
      <c r="H63" s="99" t="s">
        <v>173</v>
      </c>
      <c r="I63" s="65"/>
      <c r="J63" s="171"/>
    </row>
    <row r="64" spans="2:9" s="26" customFormat="1" ht="21" customHeight="1" thickBot="1">
      <c r="B64" s="63"/>
      <c r="C64" s="65"/>
      <c r="D64" s="65" t="s">
        <v>736</v>
      </c>
      <c r="E64" s="94" t="s">
        <v>86</v>
      </c>
      <c r="F64" s="176" t="s">
        <v>475</v>
      </c>
      <c r="G64" s="83" t="s">
        <v>85</v>
      </c>
      <c r="H64" s="65" t="s">
        <v>700</v>
      </c>
      <c r="I64" s="65"/>
    </row>
    <row r="65" spans="1:9" s="26" customFormat="1" ht="21" customHeight="1">
      <c r="A65" s="63"/>
      <c r="B65" s="63"/>
      <c r="C65" s="65"/>
      <c r="D65" s="65"/>
      <c r="E65" s="74"/>
      <c r="F65" s="66" t="s">
        <v>111</v>
      </c>
      <c r="G65" s="75"/>
      <c r="H65" s="65"/>
      <c r="I65" s="65"/>
    </row>
    <row r="66" spans="2:10" s="26" customFormat="1" ht="21" customHeight="1" thickBot="1">
      <c r="B66" s="63"/>
      <c r="C66" s="65"/>
      <c r="D66" s="65"/>
      <c r="E66" s="162" t="s">
        <v>307</v>
      </c>
      <c r="F66" s="68" t="str">
        <f>F52</f>
        <v>ABQ CC Ct. 20</v>
      </c>
      <c r="G66" s="165" t="s">
        <v>313</v>
      </c>
      <c r="H66" s="65"/>
      <c r="I66" s="63"/>
      <c r="J66" s="87"/>
    </row>
    <row r="67" spans="2:10" s="26" customFormat="1" ht="21" customHeight="1">
      <c r="B67" s="63"/>
      <c r="C67" s="65"/>
      <c r="D67" s="65"/>
      <c r="E67" s="103"/>
      <c r="F67" s="71" t="s">
        <v>61</v>
      </c>
      <c r="G67" s="65" t="s">
        <v>664</v>
      </c>
      <c r="H67" s="65"/>
      <c r="I67" s="65"/>
      <c r="J67" s="171"/>
    </row>
    <row r="68" spans="2:10" s="26" customFormat="1" ht="21" customHeight="1" thickBot="1">
      <c r="B68" s="63"/>
      <c r="C68" s="65"/>
      <c r="D68" s="65"/>
      <c r="E68" s="65"/>
      <c r="F68" s="164"/>
      <c r="G68" s="65"/>
      <c r="H68" s="65"/>
      <c r="I68" s="171"/>
      <c r="J68" s="171"/>
    </row>
    <row r="69" spans="2:10" s="26" customFormat="1" ht="21" customHeight="1" thickTop="1">
      <c r="B69" s="63"/>
      <c r="C69" s="65"/>
      <c r="D69" s="65"/>
      <c r="E69" s="65"/>
      <c r="F69" s="91" t="s">
        <v>466</v>
      </c>
      <c r="G69" s="65"/>
      <c r="H69" s="65"/>
      <c r="I69" s="177"/>
      <c r="J69" s="171"/>
    </row>
    <row r="70" spans="4:10" s="26" customFormat="1" ht="21" customHeight="1">
      <c r="D70" s="63"/>
      <c r="E70" s="63"/>
      <c r="F70" s="63"/>
      <c r="G70" s="63"/>
      <c r="H70" s="65"/>
      <c r="I70" s="178"/>
      <c r="J70" s="65"/>
    </row>
    <row r="71" spans="1:11" s="26" customFormat="1" ht="21" customHeight="1">
      <c r="A71"/>
      <c r="B71"/>
      <c r="C71"/>
      <c r="D71" s="16"/>
      <c r="E71" s="21"/>
      <c r="F71" s="14"/>
      <c r="G71" s="14"/>
      <c r="H71" s="14"/>
      <c r="I71" s="6"/>
      <c r="J71" s="8"/>
      <c r="K71"/>
    </row>
    <row r="72" spans="1:11" s="26" customFormat="1" ht="21" customHeight="1">
      <c r="A72"/>
      <c r="B72" s="53"/>
      <c r="C72" s="22" t="s">
        <v>52</v>
      </c>
      <c r="D72"/>
      <c r="E72"/>
      <c r="F72" s="19"/>
      <c r="G72"/>
      <c r="H72"/>
      <c r="I72" s="8"/>
      <c r="J72" s="8"/>
      <c r="K72"/>
    </row>
    <row r="73" spans="1:11" s="26" customFormat="1" ht="21" customHeight="1">
      <c r="A73"/>
      <c r="B73"/>
      <c r="C73"/>
      <c r="D73"/>
      <c r="E73"/>
      <c r="F73" s="19"/>
      <c r="G73"/>
      <c r="H73"/>
      <c r="I73"/>
      <c r="J73"/>
      <c r="K73"/>
    </row>
    <row r="74" spans="1:11" s="26" customFormat="1" ht="21" customHeight="1">
      <c r="A74"/>
      <c r="B74"/>
      <c r="C74"/>
      <c r="D74"/>
      <c r="E74"/>
      <c r="F74" s="19"/>
      <c r="G74"/>
      <c r="H74"/>
      <c r="I74"/>
      <c r="J74"/>
      <c r="K74"/>
    </row>
    <row r="75" spans="1:11" s="26" customFormat="1" ht="21" customHeight="1">
      <c r="A75"/>
      <c r="B75"/>
      <c r="C75"/>
      <c r="D75"/>
      <c r="E75" s="19"/>
      <c r="F75"/>
      <c r="G75"/>
      <c r="H75"/>
      <c r="I75"/>
      <c r="J75"/>
      <c r="K75"/>
    </row>
    <row r="76" spans="1:11" s="26" customFormat="1" ht="21" customHeight="1">
      <c r="A76"/>
      <c r="B76"/>
      <c r="C76"/>
      <c r="D76"/>
      <c r="E76" s="19"/>
      <c r="F76"/>
      <c r="G76"/>
      <c r="H76"/>
      <c r="I76"/>
      <c r="J76"/>
      <c r="K76"/>
    </row>
    <row r="77" spans="1:11" s="26" customFormat="1" ht="21" customHeight="1">
      <c r="A77"/>
      <c r="B77"/>
      <c r="C77"/>
      <c r="D77"/>
      <c r="E77"/>
      <c r="F77"/>
      <c r="G77"/>
      <c r="H77"/>
      <c r="I77"/>
      <c r="J77"/>
      <c r="K77"/>
    </row>
    <row r="78" spans="1:11" s="26" customFormat="1" ht="21" customHeight="1">
      <c r="A78"/>
      <c r="B78"/>
      <c r="C78"/>
      <c r="D78"/>
      <c r="E78"/>
      <c r="F78"/>
      <c r="G78"/>
      <c r="H78"/>
      <c r="I78"/>
      <c r="J78"/>
      <c r="K78"/>
    </row>
    <row r="79" spans="1:11" s="26" customFormat="1" ht="21" customHeight="1">
      <c r="A79"/>
      <c r="B79"/>
      <c r="C79"/>
      <c r="D79"/>
      <c r="E79"/>
      <c r="F79"/>
      <c r="G79"/>
      <c r="H79"/>
      <c r="I79"/>
      <c r="J79"/>
      <c r="K79"/>
    </row>
    <row r="80" spans="1:11" s="26" customFormat="1" ht="21" customHeight="1">
      <c r="A80"/>
      <c r="B80"/>
      <c r="C80"/>
      <c r="D80"/>
      <c r="E80"/>
      <c r="F80"/>
      <c r="G80"/>
      <c r="H80"/>
      <c r="I80"/>
      <c r="J80"/>
      <c r="K80"/>
    </row>
    <row r="81" spans="1:11" s="26" customFormat="1" ht="21" customHeight="1">
      <c r="A81"/>
      <c r="B81"/>
      <c r="C81"/>
      <c r="D81"/>
      <c r="E81"/>
      <c r="F81"/>
      <c r="G81"/>
      <c r="H81"/>
      <c r="I81"/>
      <c r="J81"/>
      <c r="K81"/>
    </row>
    <row r="82" spans="1:11" s="26" customFormat="1" ht="21" customHeight="1">
      <c r="A82"/>
      <c r="B82"/>
      <c r="C82"/>
      <c r="D82"/>
      <c r="E82"/>
      <c r="F82"/>
      <c r="G82"/>
      <c r="H82"/>
      <c r="I82"/>
      <c r="J82"/>
      <c r="K82"/>
    </row>
    <row r="83" spans="1:11" s="26" customFormat="1" ht="21" customHeight="1">
      <c r="A83"/>
      <c r="B83"/>
      <c r="C83"/>
      <c r="D83"/>
      <c r="E83"/>
      <c r="F83"/>
      <c r="G83"/>
      <c r="H83"/>
      <c r="I83"/>
      <c r="J83"/>
      <c r="K83"/>
    </row>
    <row r="84" spans="1:11" s="26" customFormat="1" ht="21" customHeight="1">
      <c r="A84"/>
      <c r="B84"/>
      <c r="C84"/>
      <c r="D84"/>
      <c r="E84"/>
      <c r="F84"/>
      <c r="G84"/>
      <c r="H84"/>
      <c r="I84"/>
      <c r="J84"/>
      <c r="K84"/>
    </row>
    <row r="85" spans="1:11" s="26" customFormat="1" ht="21" customHeight="1">
      <c r="A85"/>
      <c r="B85"/>
      <c r="C85"/>
      <c r="D85"/>
      <c r="E85"/>
      <c r="F85"/>
      <c r="G85"/>
      <c r="H85"/>
      <c r="I85"/>
      <c r="J85"/>
      <c r="K85"/>
    </row>
    <row r="86" spans="1:11" s="26" customFormat="1" ht="21" customHeight="1">
      <c r="A86"/>
      <c r="B86"/>
      <c r="C86"/>
      <c r="D86"/>
      <c r="E86"/>
      <c r="F86"/>
      <c r="G86"/>
      <c r="H86"/>
      <c r="I86"/>
      <c r="J86"/>
      <c r="K86"/>
    </row>
    <row r="87" spans="1:11" s="26" customFormat="1" ht="21" customHeight="1">
      <c r="A87"/>
      <c r="B87"/>
      <c r="C87"/>
      <c r="D87"/>
      <c r="E87"/>
      <c r="F87"/>
      <c r="G87"/>
      <c r="H87"/>
      <c r="I87"/>
      <c r="J87"/>
      <c r="K87"/>
    </row>
    <row r="88" spans="1:11" s="26" customFormat="1" ht="21" customHeight="1">
      <c r="A88"/>
      <c r="B88"/>
      <c r="C88"/>
      <c r="D88"/>
      <c r="E88"/>
      <c r="F88"/>
      <c r="G88"/>
      <c r="H88"/>
      <c r="I88"/>
      <c r="J88"/>
      <c r="K88"/>
    </row>
    <row r="89" spans="1:11" s="26" customFormat="1" ht="21" customHeight="1">
      <c r="A89"/>
      <c r="B89"/>
      <c r="C89"/>
      <c r="D89"/>
      <c r="E89"/>
      <c r="F89"/>
      <c r="G89"/>
      <c r="H89"/>
      <c r="I89"/>
      <c r="J89"/>
      <c r="K89"/>
    </row>
    <row r="90" spans="1:11" s="26" customFormat="1" ht="21" customHeight="1">
      <c r="A90"/>
      <c r="B90"/>
      <c r="C90"/>
      <c r="D90"/>
      <c r="E90"/>
      <c r="F90"/>
      <c r="G90"/>
      <c r="H90"/>
      <c r="I90"/>
      <c r="J90"/>
      <c r="K90"/>
    </row>
    <row r="91" spans="1:11" s="26" customFormat="1" ht="21" customHeight="1">
      <c r="A91"/>
      <c r="B91"/>
      <c r="C91"/>
      <c r="D91"/>
      <c r="E91"/>
      <c r="F91"/>
      <c r="G91"/>
      <c r="H91"/>
      <c r="I91"/>
      <c r="J91"/>
      <c r="K91"/>
    </row>
    <row r="92" spans="1:11" s="26" customFormat="1" ht="21" customHeight="1">
      <c r="A92"/>
      <c r="B92"/>
      <c r="C92"/>
      <c r="D92"/>
      <c r="E92"/>
      <c r="F92"/>
      <c r="G92"/>
      <c r="H92"/>
      <c r="I92"/>
      <c r="J92"/>
      <c r="K92"/>
    </row>
    <row r="93" ht="14.25" customHeight="1"/>
  </sheetData>
  <sheetProtection/>
  <mergeCells count="6">
    <mergeCell ref="A2:K2"/>
    <mergeCell ref="A4:K4"/>
    <mergeCell ref="A3:C3"/>
    <mergeCell ref="A5:K5"/>
    <mergeCell ref="B9:J9"/>
    <mergeCell ref="A1:K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26">
      <selection activeCell="F81" sqref="F81"/>
    </sheetView>
  </sheetViews>
  <sheetFormatPr defaultColWidth="8.8515625" defaultRowHeight="12.75"/>
  <cols>
    <col min="1" max="1" width="20.7109375" style="18" customWidth="1"/>
    <col min="2" max="10" width="22.7109375" style="18" customWidth="1"/>
    <col min="11" max="11" width="20.7109375" style="18" customWidth="1"/>
    <col min="12" max="16384" width="8.8515625" style="18" customWidth="1"/>
  </cols>
  <sheetData>
    <row r="1" spans="1:11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20.25" customHeight="1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5" ht="9.75" customHeight="1">
      <c r="A3" s="351"/>
      <c r="B3" s="351"/>
      <c r="C3" s="351"/>
      <c r="D3" s="5"/>
      <c r="E3" s="5"/>
    </row>
    <row r="4" spans="1:12" ht="19.5">
      <c r="A4" s="352" t="str">
        <f>Pools!A19</f>
        <v>Division II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24"/>
    </row>
    <row r="5" spans="1:11" ht="19.5">
      <c r="A5" s="352" t="s">
        <v>57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0" ht="19.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3:9" s="7" customFormat="1" ht="18" customHeight="1">
      <c r="C7" s="50"/>
      <c r="D7" s="59" t="s">
        <v>284</v>
      </c>
      <c r="E7" s="59" t="s">
        <v>286</v>
      </c>
      <c r="F7" s="51" t="s">
        <v>32</v>
      </c>
      <c r="G7" s="302" t="s">
        <v>242</v>
      </c>
      <c r="H7" s="302" t="s">
        <v>233</v>
      </c>
      <c r="I7" s="50"/>
    </row>
    <row r="8" s="7" customFormat="1" ht="18" customHeight="1">
      <c r="F8" s="372"/>
    </row>
    <row r="9" spans="1:10" s="7" customFormat="1" ht="18" customHeight="1">
      <c r="A9" s="48"/>
      <c r="B9" s="353" t="s">
        <v>31</v>
      </c>
      <c r="C9" s="353"/>
      <c r="D9" s="353"/>
      <c r="E9" s="353"/>
      <c r="F9" s="353"/>
      <c r="G9" s="353"/>
      <c r="H9" s="353"/>
      <c r="I9" s="353"/>
      <c r="J9" s="353"/>
    </row>
    <row r="10" spans="5:9" s="7" customFormat="1" ht="21" customHeight="1">
      <c r="E10" s="48"/>
      <c r="F10" s="51"/>
      <c r="G10" s="48"/>
      <c r="H10" s="48"/>
      <c r="I10" s="48"/>
    </row>
    <row r="11" spans="3:9" s="7" customFormat="1" ht="21" customHeight="1" thickBot="1">
      <c r="C11" s="65"/>
      <c r="D11" s="65"/>
      <c r="E11" s="65"/>
      <c r="F11" s="63" t="s">
        <v>502</v>
      </c>
      <c r="G11" s="65"/>
      <c r="H11" s="65"/>
      <c r="I11" s="65"/>
    </row>
    <row r="12" spans="3:10" s="7" customFormat="1" ht="21" customHeight="1">
      <c r="C12" s="65"/>
      <c r="D12" s="65"/>
      <c r="E12" s="65"/>
      <c r="F12" s="66" t="s">
        <v>87</v>
      </c>
      <c r="G12" s="65"/>
      <c r="H12" s="65"/>
      <c r="I12" s="65"/>
      <c r="J12" s="87"/>
    </row>
    <row r="13" spans="3:10" s="7" customFormat="1" ht="21" customHeight="1" thickBot="1">
      <c r="C13" s="65"/>
      <c r="D13" s="69" t="s">
        <v>308</v>
      </c>
      <c r="E13" s="69"/>
      <c r="F13" s="68" t="str">
        <f>F33</f>
        <v>ABQ CC Ct. 16</v>
      </c>
      <c r="G13" s="69"/>
      <c r="H13" s="69" t="s">
        <v>311</v>
      </c>
      <c r="I13" s="65"/>
      <c r="J13" s="87"/>
    </row>
    <row r="14" spans="3:10" s="7" customFormat="1" ht="21" customHeight="1">
      <c r="C14" s="65"/>
      <c r="D14" s="70"/>
      <c r="E14" s="65"/>
      <c r="F14" s="71" t="s">
        <v>60</v>
      </c>
      <c r="G14" s="65"/>
      <c r="H14" s="72" t="s">
        <v>672</v>
      </c>
      <c r="I14" s="65"/>
      <c r="J14" s="87"/>
    </row>
    <row r="15" spans="3:10" s="7" customFormat="1" ht="21" customHeight="1" thickBot="1">
      <c r="C15" s="65"/>
      <c r="D15" s="74"/>
      <c r="E15" s="65"/>
      <c r="F15" s="98"/>
      <c r="G15" s="65"/>
      <c r="H15" s="75"/>
      <c r="I15" s="65"/>
      <c r="J15" s="87"/>
    </row>
    <row r="16" spans="3:10" s="7" customFormat="1" ht="21" customHeight="1">
      <c r="C16" s="65"/>
      <c r="D16" s="74"/>
      <c r="E16" s="92"/>
      <c r="F16" s="91" t="s">
        <v>469</v>
      </c>
      <c r="G16" s="65"/>
      <c r="H16" s="75"/>
      <c r="I16" s="65"/>
      <c r="J16" s="87"/>
    </row>
    <row r="17" spans="3:10" s="7" customFormat="1" ht="21" customHeight="1">
      <c r="C17" s="65"/>
      <c r="D17" s="74" t="s">
        <v>106</v>
      </c>
      <c r="E17" s="92"/>
      <c r="F17" s="63"/>
      <c r="G17" s="65"/>
      <c r="H17" s="75" t="s">
        <v>95</v>
      </c>
      <c r="I17" s="65"/>
      <c r="J17" s="87"/>
    </row>
    <row r="18" spans="3:10" s="7" customFormat="1" ht="21" customHeight="1" thickBot="1">
      <c r="C18" s="88" t="s">
        <v>308</v>
      </c>
      <c r="D18" s="76" t="str">
        <f>E23</f>
        <v>ABQ CC Ct. 18</v>
      </c>
      <c r="E18" s="64"/>
      <c r="F18" s="63" t="s">
        <v>455</v>
      </c>
      <c r="G18" s="64"/>
      <c r="H18" s="78" t="str">
        <f>H36</f>
        <v>ABQ CC Ct. 16</v>
      </c>
      <c r="I18" s="69" t="s">
        <v>176</v>
      </c>
      <c r="J18" s="87"/>
    </row>
    <row r="19" spans="3:10" s="7" customFormat="1" ht="21" customHeight="1">
      <c r="C19" s="70" t="s">
        <v>739</v>
      </c>
      <c r="D19" s="94" t="s">
        <v>137</v>
      </c>
      <c r="E19" s="64"/>
      <c r="F19" s="66" t="s">
        <v>53</v>
      </c>
      <c r="G19" s="65"/>
      <c r="H19" s="83" t="s">
        <v>70</v>
      </c>
      <c r="I19" s="72" t="s">
        <v>732</v>
      </c>
      <c r="J19" s="87"/>
    </row>
    <row r="20" spans="3:10" s="7" customFormat="1" ht="21" customHeight="1" thickBot="1">
      <c r="C20" s="74"/>
      <c r="D20" s="74"/>
      <c r="E20" s="69" t="s">
        <v>189</v>
      </c>
      <c r="F20" s="68" t="str">
        <f>D7</f>
        <v>ABQ CC Ct. 16</v>
      </c>
      <c r="G20" s="69" t="s">
        <v>176</v>
      </c>
      <c r="H20" s="83"/>
      <c r="I20" s="75"/>
      <c r="J20" s="87"/>
    </row>
    <row r="21" spans="3:10" s="7" customFormat="1" ht="21" customHeight="1">
      <c r="C21" s="74"/>
      <c r="D21" s="74"/>
      <c r="E21" s="70" t="s">
        <v>706</v>
      </c>
      <c r="F21" s="168" t="s">
        <v>492</v>
      </c>
      <c r="G21" s="72"/>
      <c r="H21" s="83"/>
      <c r="I21" s="75"/>
      <c r="J21" s="87"/>
    </row>
    <row r="22" spans="3:10" s="7" customFormat="1" ht="21" customHeight="1" thickBot="1">
      <c r="C22" s="74"/>
      <c r="D22" s="74"/>
      <c r="E22" s="74" t="s">
        <v>93</v>
      </c>
      <c r="F22" s="98"/>
      <c r="G22" s="75" t="s">
        <v>98</v>
      </c>
      <c r="H22" s="75"/>
      <c r="I22" s="75"/>
      <c r="J22" s="87"/>
    </row>
    <row r="23" spans="3:10" s="7" customFormat="1" ht="21" customHeight="1" thickBot="1">
      <c r="C23" s="74"/>
      <c r="D23" s="99" t="s">
        <v>189</v>
      </c>
      <c r="E23" s="76" t="str">
        <f>G23</f>
        <v>ABQ CC Ct. 18</v>
      </c>
      <c r="F23" s="91" t="s">
        <v>458</v>
      </c>
      <c r="G23" s="78" t="str">
        <f>F39</f>
        <v>ABQ CC Ct. 18</v>
      </c>
      <c r="H23" s="88" t="s">
        <v>176</v>
      </c>
      <c r="I23" s="75"/>
      <c r="J23" s="87"/>
    </row>
    <row r="24" spans="3:10" s="7" customFormat="1" ht="21" customHeight="1" thickBot="1">
      <c r="C24" s="74"/>
      <c r="D24" s="65"/>
      <c r="E24" s="81" t="s">
        <v>66</v>
      </c>
      <c r="F24" s="63" t="s">
        <v>453</v>
      </c>
      <c r="G24" s="83" t="s">
        <v>51</v>
      </c>
      <c r="H24" s="64" t="s">
        <v>695</v>
      </c>
      <c r="I24" s="75"/>
      <c r="J24" s="87"/>
    </row>
    <row r="25" spans="3:10" s="7" customFormat="1" ht="21" customHeight="1">
      <c r="C25" s="74"/>
      <c r="D25" s="65"/>
      <c r="E25" s="85"/>
      <c r="F25" s="66" t="s">
        <v>54</v>
      </c>
      <c r="G25" s="75"/>
      <c r="H25" s="65"/>
      <c r="I25" s="75"/>
      <c r="J25" s="87"/>
    </row>
    <row r="26" spans="3:10" s="7" customFormat="1" ht="21" customHeight="1" thickBot="1">
      <c r="C26" s="74"/>
      <c r="D26" s="65"/>
      <c r="E26" s="79" t="s">
        <v>409</v>
      </c>
      <c r="F26" s="68" t="str">
        <f>E7</f>
        <v>ABQ CC Ct. 18</v>
      </c>
      <c r="G26" s="88" t="s">
        <v>318</v>
      </c>
      <c r="H26" s="65"/>
      <c r="I26" s="75"/>
      <c r="J26" s="87"/>
    </row>
    <row r="27" spans="2:10" s="7" customFormat="1" ht="21" customHeight="1" thickBot="1">
      <c r="B27" s="366" t="s">
        <v>168</v>
      </c>
      <c r="C27" s="74" t="s">
        <v>99</v>
      </c>
      <c r="D27" s="65"/>
      <c r="E27" s="65"/>
      <c r="F27" s="97" t="s">
        <v>484</v>
      </c>
      <c r="G27" s="65" t="s">
        <v>696</v>
      </c>
      <c r="H27" s="65"/>
      <c r="I27" s="75" t="s">
        <v>100</v>
      </c>
      <c r="J27" s="169" t="s">
        <v>164</v>
      </c>
    </row>
    <row r="28" spans="2:10" s="7" customFormat="1" ht="21" customHeight="1" thickBot="1">
      <c r="B28" s="367" t="s">
        <v>763</v>
      </c>
      <c r="C28" s="89" t="str">
        <f>D18</f>
        <v>ABQ CC Ct. 18</v>
      </c>
      <c r="D28" s="65"/>
      <c r="E28" s="65"/>
      <c r="F28" s="98"/>
      <c r="G28" s="65"/>
      <c r="H28" s="65"/>
      <c r="I28" s="100" t="str">
        <f>H18</f>
        <v>ABQ CC Ct. 16</v>
      </c>
      <c r="J28" s="170" t="s">
        <v>757</v>
      </c>
    </row>
    <row r="29" spans="1:10" s="7" customFormat="1" ht="21" customHeight="1">
      <c r="A29" s="365"/>
      <c r="B29" s="85"/>
      <c r="C29" s="85" t="s">
        <v>146</v>
      </c>
      <c r="D29" s="63"/>
      <c r="E29" s="73"/>
      <c r="F29" s="91" t="s">
        <v>493</v>
      </c>
      <c r="G29" s="63"/>
      <c r="H29" s="63"/>
      <c r="I29" s="86" t="s">
        <v>91</v>
      </c>
      <c r="J29" s="86"/>
    </row>
    <row r="30" spans="1:10" s="7" customFormat="1" ht="21" customHeight="1">
      <c r="A30" s="365"/>
      <c r="B30" s="85"/>
      <c r="C30" s="368"/>
      <c r="D30" s="63"/>
      <c r="E30" s="63"/>
      <c r="F30" s="102"/>
      <c r="G30" s="63"/>
      <c r="H30" s="63"/>
      <c r="I30" s="373"/>
      <c r="J30" s="110"/>
    </row>
    <row r="31" spans="1:10" s="7" customFormat="1" ht="21" customHeight="1" thickBot="1">
      <c r="A31" s="365"/>
      <c r="B31" s="85"/>
      <c r="C31" s="85"/>
      <c r="D31" s="63"/>
      <c r="E31" s="63"/>
      <c r="F31" s="63" t="s">
        <v>480</v>
      </c>
      <c r="G31" s="63"/>
      <c r="H31" s="73"/>
      <c r="I31" s="86"/>
      <c r="J31" s="110"/>
    </row>
    <row r="32" spans="1:10" s="7" customFormat="1" ht="21" customHeight="1">
      <c r="A32" s="365"/>
      <c r="B32" s="85"/>
      <c r="C32" s="85"/>
      <c r="D32" s="63"/>
      <c r="E32" s="63"/>
      <c r="F32" s="66" t="s">
        <v>92</v>
      </c>
      <c r="G32" s="63"/>
      <c r="H32" s="73"/>
      <c r="I32" s="86"/>
      <c r="J32" s="110"/>
    </row>
    <row r="33" spans="1:10" s="7" customFormat="1" ht="21" customHeight="1" thickBot="1">
      <c r="A33" s="365"/>
      <c r="B33" s="85"/>
      <c r="C33" s="85"/>
      <c r="D33" s="67" t="s">
        <v>166</v>
      </c>
      <c r="E33" s="172"/>
      <c r="F33" s="68" t="str">
        <f>F20</f>
        <v>ABQ CC Ct. 16</v>
      </c>
      <c r="G33" s="173"/>
      <c r="H33" s="67" t="s">
        <v>164</v>
      </c>
      <c r="I33" s="86"/>
      <c r="J33" s="110"/>
    </row>
    <row r="34" spans="1:10" s="7" customFormat="1" ht="21" customHeight="1">
      <c r="A34" s="365"/>
      <c r="B34" s="85"/>
      <c r="C34" s="85"/>
      <c r="D34" s="80"/>
      <c r="E34" s="73"/>
      <c r="F34" s="71" t="s">
        <v>56</v>
      </c>
      <c r="G34" s="73"/>
      <c r="H34" s="84" t="s">
        <v>662</v>
      </c>
      <c r="I34" s="86"/>
      <c r="J34" s="110"/>
    </row>
    <row r="35" spans="1:10" s="7" customFormat="1" ht="21" customHeight="1" thickBot="1">
      <c r="A35" s="365"/>
      <c r="B35" s="85"/>
      <c r="C35" s="85"/>
      <c r="D35" s="81" t="s">
        <v>94</v>
      </c>
      <c r="E35" s="63"/>
      <c r="F35" s="98"/>
      <c r="G35" s="63"/>
      <c r="H35" s="86" t="s">
        <v>97</v>
      </c>
      <c r="I35" s="86"/>
      <c r="J35" s="110"/>
    </row>
    <row r="36" spans="1:10" s="7" customFormat="1" ht="21" customHeight="1" thickBot="1">
      <c r="A36" s="365"/>
      <c r="B36" s="85"/>
      <c r="C36" s="101" t="s">
        <v>168</v>
      </c>
      <c r="D36" s="89" t="str">
        <f>G63</f>
        <v>ABQ CC Ct. 14</v>
      </c>
      <c r="E36" s="63"/>
      <c r="F36" s="77" t="s">
        <v>491</v>
      </c>
      <c r="G36" s="63"/>
      <c r="H36" s="90" t="str">
        <f>F13</f>
        <v>ABQ CC Ct. 16</v>
      </c>
      <c r="I36" s="101" t="s">
        <v>164</v>
      </c>
      <c r="J36" s="110"/>
    </row>
    <row r="37" spans="1:10" s="7" customFormat="1" ht="21" customHeight="1" thickBot="1">
      <c r="A37" s="365"/>
      <c r="B37" s="85"/>
      <c r="C37" s="63" t="s">
        <v>733</v>
      </c>
      <c r="D37" s="85" t="s">
        <v>90</v>
      </c>
      <c r="E37" s="65"/>
      <c r="F37" s="82" t="s">
        <v>483</v>
      </c>
      <c r="G37" s="65"/>
      <c r="H37" s="86" t="s">
        <v>114</v>
      </c>
      <c r="I37" s="63" t="s">
        <v>717</v>
      </c>
      <c r="J37" s="110"/>
    </row>
    <row r="38" spans="1:10" s="7" customFormat="1" ht="21" customHeight="1">
      <c r="A38" s="365"/>
      <c r="B38" s="85"/>
      <c r="C38" s="63"/>
      <c r="D38" s="74"/>
      <c r="E38" s="65"/>
      <c r="F38" s="66" t="s">
        <v>88</v>
      </c>
      <c r="G38" s="65"/>
      <c r="H38" s="75"/>
      <c r="I38" s="63"/>
      <c r="J38" s="110"/>
    </row>
    <row r="39" spans="1:11" s="7" customFormat="1" ht="21" customHeight="1" thickBot="1">
      <c r="A39" s="365"/>
      <c r="B39" s="85"/>
      <c r="C39" s="63"/>
      <c r="D39" s="93" t="s">
        <v>168</v>
      </c>
      <c r="E39" s="69"/>
      <c r="F39" s="68" t="str">
        <f>F26</f>
        <v>ABQ CC Ct. 18</v>
      </c>
      <c r="G39" s="69"/>
      <c r="H39" s="88" t="s">
        <v>167</v>
      </c>
      <c r="I39" s="63"/>
      <c r="J39" s="110"/>
      <c r="K39" s="365"/>
    </row>
    <row r="40" spans="1:11" s="7" customFormat="1" ht="21" customHeight="1">
      <c r="A40" s="365"/>
      <c r="B40" s="74" t="s">
        <v>121</v>
      </c>
      <c r="C40" s="63"/>
      <c r="D40" s="103"/>
      <c r="E40" s="65"/>
      <c r="F40" s="71" t="s">
        <v>129</v>
      </c>
      <c r="G40" s="65"/>
      <c r="H40" s="103" t="s">
        <v>661</v>
      </c>
      <c r="I40" s="63"/>
      <c r="J40" s="75" t="s">
        <v>147</v>
      </c>
      <c r="K40" s="59" t="s">
        <v>789</v>
      </c>
    </row>
    <row r="41" spans="1:11" s="7" customFormat="1" ht="21" customHeight="1" thickBot="1">
      <c r="A41" s="374" t="s">
        <v>170</v>
      </c>
      <c r="B41" s="76" t="str">
        <f>C28</f>
        <v>ABQ CC Ct. 18</v>
      </c>
      <c r="C41" s="63"/>
      <c r="D41" s="65"/>
      <c r="E41" s="65"/>
      <c r="F41" s="98"/>
      <c r="G41" s="65"/>
      <c r="H41" s="65"/>
      <c r="I41" s="63"/>
      <c r="J41" s="78" t="str">
        <f>I28</f>
        <v>ABQ CC Ct. 16</v>
      </c>
      <c r="K41" s="374" t="s">
        <v>174</v>
      </c>
    </row>
    <row r="42" spans="1:11" s="7" customFormat="1" ht="21" customHeight="1">
      <c r="A42" s="63" t="s">
        <v>38</v>
      </c>
      <c r="B42" s="94" t="s">
        <v>148</v>
      </c>
      <c r="C42" s="63"/>
      <c r="D42" s="65"/>
      <c r="E42" s="92"/>
      <c r="F42" s="91" t="s">
        <v>478</v>
      </c>
      <c r="G42" s="65"/>
      <c r="J42" s="83" t="s">
        <v>149</v>
      </c>
      <c r="K42" s="63" t="s">
        <v>37</v>
      </c>
    </row>
    <row r="43" spans="1:11" s="7" customFormat="1" ht="21" customHeight="1">
      <c r="A43" s="63" t="s">
        <v>36</v>
      </c>
      <c r="B43" s="85"/>
      <c r="C43" s="63"/>
      <c r="D43" s="65"/>
      <c r="E43" s="92"/>
      <c r="F43" s="63"/>
      <c r="G43" s="65"/>
      <c r="J43" s="373"/>
      <c r="K43" s="63" t="s">
        <v>36</v>
      </c>
    </row>
    <row r="44" spans="1:10" s="7" customFormat="1" ht="21" customHeight="1" thickBot="1">
      <c r="A44" s="365"/>
      <c r="B44" s="85"/>
      <c r="C44" s="65"/>
      <c r="D44" s="65"/>
      <c r="E44" s="65"/>
      <c r="F44" s="63" t="s">
        <v>470</v>
      </c>
      <c r="G44" s="65"/>
      <c r="H44" s="65"/>
      <c r="J44" s="373"/>
    </row>
    <row r="45" spans="1:10" s="7" customFormat="1" ht="21" customHeight="1">
      <c r="A45" s="365"/>
      <c r="B45" s="85"/>
      <c r="C45" s="65"/>
      <c r="D45" s="65"/>
      <c r="E45" s="65"/>
      <c r="F45" s="66" t="s">
        <v>89</v>
      </c>
      <c r="G45" s="65"/>
      <c r="H45" s="65"/>
      <c r="I45" s="65"/>
      <c r="J45" s="373"/>
    </row>
    <row r="46" spans="1:10" s="7" customFormat="1" ht="21" customHeight="1" thickBot="1">
      <c r="A46" s="365"/>
      <c r="B46" s="85"/>
      <c r="C46" s="65"/>
      <c r="D46" s="65"/>
      <c r="E46" s="69" t="s">
        <v>170</v>
      </c>
      <c r="F46" s="68" t="str">
        <f>G7</f>
        <v>ABQ CC Ct. 14</v>
      </c>
      <c r="G46" s="160" t="s">
        <v>314</v>
      </c>
      <c r="H46" s="65"/>
      <c r="I46" s="65"/>
      <c r="J46" s="373"/>
    </row>
    <row r="47" spans="1:10" s="7" customFormat="1" ht="21" customHeight="1">
      <c r="A47" s="365"/>
      <c r="B47" s="85"/>
      <c r="C47" s="65"/>
      <c r="D47" s="65"/>
      <c r="E47" s="70"/>
      <c r="F47" s="174" t="s">
        <v>456</v>
      </c>
      <c r="G47" s="72" t="s">
        <v>649</v>
      </c>
      <c r="H47" s="65"/>
      <c r="I47" s="65"/>
      <c r="J47" s="373"/>
    </row>
    <row r="48" spans="1:10" s="7" customFormat="1" ht="21" customHeight="1" thickBot="1">
      <c r="A48" s="365"/>
      <c r="B48" s="85"/>
      <c r="C48" s="65"/>
      <c r="D48" s="65"/>
      <c r="E48" s="74" t="s">
        <v>110</v>
      </c>
      <c r="F48" s="161"/>
      <c r="G48" s="75" t="s">
        <v>103</v>
      </c>
      <c r="H48" s="65"/>
      <c r="I48" s="65"/>
      <c r="J48" s="373"/>
    </row>
    <row r="49" spans="1:10" s="7" customFormat="1" ht="21" customHeight="1" thickBot="1" thickTop="1">
      <c r="A49" s="365"/>
      <c r="B49" s="85"/>
      <c r="C49" s="65"/>
      <c r="D49" s="88" t="s">
        <v>170</v>
      </c>
      <c r="E49" s="76" t="str">
        <f>F66</f>
        <v>ABQ CC Ct. 19</v>
      </c>
      <c r="F49" s="91" t="s">
        <v>479</v>
      </c>
      <c r="G49" s="78" t="str">
        <f>F60</f>
        <v>ABQ CC Ct. 14</v>
      </c>
      <c r="H49" s="93" t="s">
        <v>181</v>
      </c>
      <c r="I49" s="65"/>
      <c r="J49" s="373"/>
    </row>
    <row r="50" spans="1:10" s="7" customFormat="1" ht="21" customHeight="1" thickBot="1">
      <c r="A50" s="365"/>
      <c r="B50" s="85"/>
      <c r="C50" s="65"/>
      <c r="D50" s="70" t="s">
        <v>688</v>
      </c>
      <c r="E50" s="94" t="s">
        <v>72</v>
      </c>
      <c r="F50" s="63" t="s">
        <v>454</v>
      </c>
      <c r="G50" s="83" t="s">
        <v>84</v>
      </c>
      <c r="H50" s="72" t="s">
        <v>694</v>
      </c>
      <c r="I50" s="65"/>
      <c r="J50" s="373"/>
    </row>
    <row r="51" spans="1:10" s="7" customFormat="1" ht="21" customHeight="1">
      <c r="A51" s="365"/>
      <c r="B51" s="85"/>
      <c r="C51" s="65"/>
      <c r="D51" s="94"/>
      <c r="E51" s="94"/>
      <c r="F51" s="66" t="s">
        <v>108</v>
      </c>
      <c r="G51" s="75"/>
      <c r="H51" s="75"/>
      <c r="I51" s="65"/>
      <c r="J51" s="373"/>
    </row>
    <row r="52" spans="1:10" s="7" customFormat="1" ht="21" customHeight="1" thickBot="1">
      <c r="A52" s="365"/>
      <c r="B52" s="85"/>
      <c r="C52" s="65"/>
      <c r="D52" s="74"/>
      <c r="E52" s="162" t="s">
        <v>179</v>
      </c>
      <c r="F52" s="68" t="str">
        <f>H7</f>
        <v>ABQ CC Ct. 19</v>
      </c>
      <c r="G52" s="88" t="s">
        <v>181</v>
      </c>
      <c r="H52" s="83"/>
      <c r="I52" s="65"/>
      <c r="J52" s="373"/>
    </row>
    <row r="53" spans="1:10" s="7" customFormat="1" ht="21" customHeight="1">
      <c r="A53" s="365"/>
      <c r="B53" s="85"/>
      <c r="C53" s="65"/>
      <c r="D53" s="74"/>
      <c r="E53" s="103"/>
      <c r="F53" s="174" t="s">
        <v>477</v>
      </c>
      <c r="G53" s="103" t="s">
        <v>648</v>
      </c>
      <c r="H53" s="83"/>
      <c r="I53" s="65"/>
      <c r="J53" s="373"/>
    </row>
    <row r="54" spans="1:10" s="7" customFormat="1" ht="21" customHeight="1" thickBot="1">
      <c r="A54" s="365"/>
      <c r="B54" s="85"/>
      <c r="C54" s="65"/>
      <c r="D54" s="74"/>
      <c r="E54" s="65"/>
      <c r="F54" s="161"/>
      <c r="G54" s="65"/>
      <c r="H54" s="75"/>
      <c r="I54" s="65"/>
      <c r="J54" s="373"/>
    </row>
    <row r="55" spans="1:10" s="7" customFormat="1" ht="21" customHeight="1" thickTop="1">
      <c r="A55" s="365"/>
      <c r="B55" s="85"/>
      <c r="C55" s="65"/>
      <c r="D55" s="74" t="s">
        <v>105</v>
      </c>
      <c r="E55" s="65"/>
      <c r="F55" s="91" t="s">
        <v>485</v>
      </c>
      <c r="G55" s="65"/>
      <c r="H55" s="75" t="s">
        <v>124</v>
      </c>
      <c r="I55" s="65"/>
      <c r="J55" s="373"/>
    </row>
    <row r="56" spans="1:10" s="7" customFormat="1" ht="21" customHeight="1" thickBot="1">
      <c r="A56" s="365"/>
      <c r="B56" s="79" t="s">
        <v>170</v>
      </c>
      <c r="C56" s="88"/>
      <c r="D56" s="76" t="str">
        <f>E63</f>
        <v>ABQ CC Ct. 19</v>
      </c>
      <c r="E56" s="65"/>
      <c r="F56" s="65"/>
      <c r="G56" s="64"/>
      <c r="H56" s="78" t="str">
        <f>D36</f>
        <v>ABQ CC Ct. 14</v>
      </c>
      <c r="I56" s="93"/>
      <c r="J56" s="366" t="s">
        <v>174</v>
      </c>
    </row>
    <row r="57" spans="1:10" s="7" customFormat="1" ht="21" customHeight="1">
      <c r="A57" s="365"/>
      <c r="B57" s="63" t="s">
        <v>738</v>
      </c>
      <c r="C57" s="65"/>
      <c r="D57" s="94" t="s">
        <v>126</v>
      </c>
      <c r="E57" s="65"/>
      <c r="F57" s="63"/>
      <c r="G57" s="64"/>
      <c r="H57" s="83" t="s">
        <v>150</v>
      </c>
      <c r="I57" s="65"/>
      <c r="J57" s="365" t="s">
        <v>755</v>
      </c>
    </row>
    <row r="58" spans="1:10" s="7" customFormat="1" ht="21" customHeight="1" thickBot="1">
      <c r="A58" s="365"/>
      <c r="B58" s="63"/>
      <c r="C58" s="65"/>
      <c r="D58" s="74"/>
      <c r="E58" s="73"/>
      <c r="F58" s="63" t="s">
        <v>490</v>
      </c>
      <c r="G58" s="65"/>
      <c r="H58" s="75"/>
      <c r="I58" s="65"/>
      <c r="J58" s="365"/>
    </row>
    <row r="59" spans="2:10" s="7" customFormat="1" ht="21" customHeight="1">
      <c r="B59" s="63"/>
      <c r="C59" s="65"/>
      <c r="D59" s="74"/>
      <c r="E59" s="63"/>
      <c r="F59" s="66" t="s">
        <v>104</v>
      </c>
      <c r="G59" s="65"/>
      <c r="H59" s="75"/>
      <c r="I59" s="65"/>
      <c r="J59" s="365"/>
    </row>
    <row r="60" spans="2:10" s="7" customFormat="1" ht="21" customHeight="1" thickBot="1">
      <c r="B60" s="63"/>
      <c r="C60" s="65"/>
      <c r="D60" s="74"/>
      <c r="E60" s="163" t="s">
        <v>183</v>
      </c>
      <c r="F60" s="68" t="str">
        <f>F46</f>
        <v>ABQ CC Ct. 14</v>
      </c>
      <c r="G60" s="160" t="s">
        <v>163</v>
      </c>
      <c r="H60" s="75"/>
      <c r="I60" s="65"/>
      <c r="J60" s="365"/>
    </row>
    <row r="61" spans="2:10" s="7" customFormat="1" ht="21" customHeight="1">
      <c r="B61" s="63"/>
      <c r="C61" s="65"/>
      <c r="D61" s="74"/>
      <c r="E61" s="70"/>
      <c r="F61" s="71" t="s">
        <v>69</v>
      </c>
      <c r="G61" s="72" t="s">
        <v>714</v>
      </c>
      <c r="H61" s="75"/>
      <c r="I61" s="65"/>
      <c r="J61" s="365"/>
    </row>
    <row r="62" spans="2:10" s="7" customFormat="1" ht="21" customHeight="1" thickBot="1">
      <c r="B62" s="63"/>
      <c r="C62" s="64"/>
      <c r="D62" s="74"/>
      <c r="E62" s="74" t="s">
        <v>109</v>
      </c>
      <c r="F62" s="164"/>
      <c r="G62" s="75" t="s">
        <v>102</v>
      </c>
      <c r="H62" s="75"/>
      <c r="I62" s="65"/>
      <c r="J62" s="365"/>
    </row>
    <row r="63" spans="2:10" s="7" customFormat="1" ht="21" customHeight="1" thickBot="1" thickTop="1">
      <c r="B63" s="63"/>
      <c r="C63" s="65"/>
      <c r="D63" s="99" t="s">
        <v>190</v>
      </c>
      <c r="E63" s="76" t="str">
        <f>E49</f>
        <v>ABQ CC Ct. 19</v>
      </c>
      <c r="F63" s="175" t="s">
        <v>457</v>
      </c>
      <c r="G63" s="78" t="str">
        <f>G49</f>
        <v>ABQ CC Ct. 14</v>
      </c>
      <c r="H63" s="99" t="s">
        <v>174</v>
      </c>
      <c r="I63" s="65"/>
      <c r="J63" s="365"/>
    </row>
    <row r="64" spans="2:9" s="7" customFormat="1" ht="21" customHeight="1" thickBot="1">
      <c r="B64" s="63"/>
      <c r="C64" s="65"/>
      <c r="D64" s="65" t="s">
        <v>721</v>
      </c>
      <c r="E64" s="94" t="s">
        <v>86</v>
      </c>
      <c r="F64" s="176" t="s">
        <v>476</v>
      </c>
      <c r="G64" s="83" t="s">
        <v>85</v>
      </c>
      <c r="H64" s="65" t="s">
        <v>714</v>
      </c>
      <c r="I64" s="65"/>
    </row>
    <row r="65" spans="1:9" s="7" customFormat="1" ht="21" customHeight="1">
      <c r="A65" s="63"/>
      <c r="B65" s="63"/>
      <c r="C65" s="65"/>
      <c r="D65" s="65"/>
      <c r="E65" s="74"/>
      <c r="F65" s="66" t="s">
        <v>111</v>
      </c>
      <c r="G65" s="75"/>
      <c r="H65" s="65"/>
      <c r="I65" s="65"/>
    </row>
    <row r="66" spans="2:10" s="7" customFormat="1" ht="21" customHeight="1" thickBot="1">
      <c r="B66" s="63"/>
      <c r="C66" s="65"/>
      <c r="D66" s="65"/>
      <c r="E66" s="162" t="s">
        <v>190</v>
      </c>
      <c r="F66" s="68" t="str">
        <f>F52</f>
        <v>ABQ CC Ct. 19</v>
      </c>
      <c r="G66" s="165" t="s">
        <v>174</v>
      </c>
      <c r="H66" s="65"/>
      <c r="I66" s="63"/>
      <c r="J66" s="87"/>
    </row>
    <row r="67" spans="2:10" s="7" customFormat="1" ht="21" customHeight="1">
      <c r="B67" s="63"/>
      <c r="C67" s="65"/>
      <c r="D67" s="65"/>
      <c r="E67" s="103"/>
      <c r="F67" s="71" t="s">
        <v>61</v>
      </c>
      <c r="G67" s="65" t="s">
        <v>671</v>
      </c>
      <c r="H67" s="65"/>
      <c r="I67" s="65"/>
      <c r="J67" s="365"/>
    </row>
    <row r="68" spans="2:10" s="7" customFormat="1" ht="21" customHeight="1" thickBot="1">
      <c r="B68" s="63"/>
      <c r="C68" s="65"/>
      <c r="D68" s="65"/>
      <c r="E68" s="65"/>
      <c r="F68" s="164"/>
      <c r="G68" s="65"/>
      <c r="H68" s="65"/>
      <c r="I68" s="365"/>
      <c r="J68" s="365"/>
    </row>
    <row r="69" spans="2:10" s="7" customFormat="1" ht="21" customHeight="1" thickTop="1">
      <c r="B69" s="63"/>
      <c r="C69" s="65"/>
      <c r="D69" s="65"/>
      <c r="E69" s="65"/>
      <c r="F69" s="91" t="s">
        <v>468</v>
      </c>
      <c r="G69" s="65"/>
      <c r="H69" s="65"/>
      <c r="I69" s="177"/>
      <c r="J69" s="365"/>
    </row>
    <row r="70" spans="4:10" s="7" customFormat="1" ht="21" customHeight="1">
      <c r="D70" s="63"/>
      <c r="E70" s="63"/>
      <c r="F70" s="63"/>
      <c r="G70" s="63"/>
      <c r="H70" s="65"/>
      <c r="I70" s="178"/>
      <c r="J70" s="65"/>
    </row>
    <row r="71" spans="1:11" s="7" customFormat="1" ht="21" customHeight="1">
      <c r="A71" s="18"/>
      <c r="B71" s="18"/>
      <c r="C71" s="18"/>
      <c r="D71" s="16"/>
      <c r="E71" s="21"/>
      <c r="F71" s="49"/>
      <c r="G71" s="49"/>
      <c r="H71" s="49"/>
      <c r="I71" s="6"/>
      <c r="J71" s="370"/>
      <c r="K71" s="18"/>
    </row>
    <row r="72" spans="1:11" s="7" customFormat="1" ht="21" customHeight="1">
      <c r="A72" s="18"/>
      <c r="B72" s="53"/>
      <c r="C72" s="22" t="s">
        <v>52</v>
      </c>
      <c r="D72" s="18"/>
      <c r="E72" s="18"/>
      <c r="F72" s="375"/>
      <c r="G72" s="18"/>
      <c r="H72" s="18"/>
      <c r="I72" s="370"/>
      <c r="J72" s="370"/>
      <c r="K72" s="18"/>
    </row>
    <row r="73" spans="1:11" s="7" customFormat="1" ht="21" customHeight="1">
      <c r="A73" s="18"/>
      <c r="B73" s="18"/>
      <c r="C73" s="18"/>
      <c r="D73" s="18"/>
      <c r="E73" s="18"/>
      <c r="F73" s="375"/>
      <c r="G73" s="18"/>
      <c r="H73" s="18"/>
      <c r="I73" s="18"/>
      <c r="J73" s="18"/>
      <c r="K73" s="18"/>
    </row>
    <row r="74" spans="1:11" s="7" customFormat="1" ht="21" customHeight="1">
      <c r="A74" s="18"/>
      <c r="B74" s="18"/>
      <c r="C74" s="18"/>
      <c r="D74" s="18"/>
      <c r="E74" s="18"/>
      <c r="F74" s="375"/>
      <c r="G74" s="18"/>
      <c r="H74" s="18"/>
      <c r="I74" s="18"/>
      <c r="J74" s="18"/>
      <c r="K74" s="18"/>
    </row>
    <row r="75" spans="1:11" s="7" customFormat="1" ht="21" customHeight="1">
      <c r="A75" s="18"/>
      <c r="B75" s="18"/>
      <c r="C75" s="18"/>
      <c r="D75" s="18"/>
      <c r="E75" s="375"/>
      <c r="F75" s="18"/>
      <c r="G75" s="18"/>
      <c r="H75" s="18"/>
      <c r="I75" s="18"/>
      <c r="J75" s="18"/>
      <c r="K75" s="18"/>
    </row>
    <row r="76" spans="1:11" s="7" customFormat="1" ht="21" customHeight="1">
      <c r="A76" s="18"/>
      <c r="B76" s="18"/>
      <c r="C76" s="18"/>
      <c r="D76" s="18"/>
      <c r="E76" s="375"/>
      <c r="F76" s="18"/>
      <c r="G76" s="18"/>
      <c r="H76" s="18"/>
      <c r="I76" s="18"/>
      <c r="J76" s="18"/>
      <c r="K76" s="18"/>
    </row>
    <row r="77" spans="1:11" s="7" customFormat="1" ht="21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7" customFormat="1" ht="21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7" customFormat="1" ht="21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s="7" customFormat="1" ht="21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s="7" customFormat="1" ht="2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7" customFormat="1" ht="2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s="7" customFormat="1" ht="21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s="7" customFormat="1" ht="21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s="7" customFormat="1" ht="21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s="7" customFormat="1" ht="21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s="7" customFormat="1" ht="21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s="7" customFormat="1" ht="21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s="7" customFormat="1" ht="21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7" customFormat="1" ht="21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s="7" customFormat="1" ht="21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7" customFormat="1" ht="2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</sheetData>
  <sheetProtection/>
  <mergeCells count="6">
    <mergeCell ref="A5:K5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6"/>
  <sheetViews>
    <sheetView zoomScalePageLayoutView="0" workbookViewId="0" topLeftCell="A1">
      <selection activeCell="D27" sqref="D27:E27"/>
    </sheetView>
  </sheetViews>
  <sheetFormatPr defaultColWidth="8.8515625" defaultRowHeight="12.75"/>
  <cols>
    <col min="1" max="1" width="38.7109375" style="0" bestFit="1" customWidth="1"/>
    <col min="2" max="7" width="15.7109375" style="0" customWidth="1"/>
    <col min="8" max="8" width="22.7109375" style="0" customWidth="1"/>
  </cols>
  <sheetData>
    <row r="1" spans="1:11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5" ht="13.5">
      <c r="A3" s="30"/>
      <c r="B3" s="31" t="str">
        <f>Pools!A37</f>
        <v>AM Pool - 8:00am Start</v>
      </c>
      <c r="C3" s="37"/>
      <c r="D3" s="30"/>
      <c r="E3" s="30"/>
    </row>
    <row r="4" spans="1:2" s="26" customFormat="1" ht="13.5">
      <c r="A4" s="38" t="s">
        <v>4</v>
      </c>
      <c r="B4" s="26" t="str">
        <f>Pools!A38</f>
        <v>ABQ Convention Center Ct. 10</v>
      </c>
    </row>
    <row r="5" spans="1:2" s="26" customFormat="1" ht="13.5">
      <c r="A5" s="38" t="s">
        <v>5</v>
      </c>
      <c r="B5" s="26" t="str">
        <f>Pools!A36</f>
        <v>Division III</v>
      </c>
    </row>
    <row r="7" spans="1:11" s="7" customFormat="1" ht="13.5">
      <c r="A7" s="322" t="s">
        <v>133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</row>
    <row r="9" spans="1:5" ht="12.75">
      <c r="A9" s="11" t="s">
        <v>22</v>
      </c>
      <c r="B9" t="s">
        <v>27</v>
      </c>
      <c r="D9" s="11"/>
      <c r="E9" s="11"/>
    </row>
    <row r="10" spans="1:5" ht="12.75">
      <c r="A10" s="11" t="s">
        <v>23</v>
      </c>
      <c r="B10" s="13">
        <v>10</v>
      </c>
      <c r="C10" s="13"/>
      <c r="D10" s="11"/>
      <c r="E10" s="11"/>
    </row>
    <row r="12" spans="1:10" s="1" customFormat="1" ht="12.75">
      <c r="A12" s="3" t="s">
        <v>6</v>
      </c>
      <c r="B12" s="323" t="str">
        <f>A13</f>
        <v>West Texas Power 161</v>
      </c>
      <c r="C12" s="324"/>
      <c r="D12" s="323" t="str">
        <f>A16</f>
        <v>VBINQ NM True 16</v>
      </c>
      <c r="E12" s="325"/>
      <c r="F12" s="326" t="str">
        <f>A19</f>
        <v>ARVC 13N1 Adidas</v>
      </c>
      <c r="G12" s="325"/>
      <c r="H12" s="3" t="s">
        <v>7</v>
      </c>
      <c r="I12" s="323" t="s">
        <v>8</v>
      </c>
      <c r="J12" s="325"/>
    </row>
    <row r="13" spans="1:10" s="41" customFormat="1" ht="24" customHeight="1">
      <c r="A13" s="327" t="str">
        <f>Pools!A40</f>
        <v>West Texas Power 161</v>
      </c>
      <c r="B13" s="330"/>
      <c r="C13" s="331"/>
      <c r="D13" s="40">
        <v>25</v>
      </c>
      <c r="E13" s="40">
        <v>15</v>
      </c>
      <c r="F13" s="40">
        <v>12</v>
      </c>
      <c r="G13" s="40">
        <v>25</v>
      </c>
      <c r="H13" s="327">
        <v>1</v>
      </c>
      <c r="I13" s="336">
        <v>2</v>
      </c>
      <c r="J13" s="337"/>
    </row>
    <row r="14" spans="1:10" s="41" customFormat="1" ht="24" customHeight="1">
      <c r="A14" s="328"/>
      <c r="B14" s="332"/>
      <c r="C14" s="333"/>
      <c r="D14" s="40">
        <v>25</v>
      </c>
      <c r="E14" s="40">
        <v>18</v>
      </c>
      <c r="F14" s="40">
        <v>11</v>
      </c>
      <c r="G14" s="40">
        <v>25</v>
      </c>
      <c r="H14" s="328"/>
      <c r="I14" s="338"/>
      <c r="J14" s="339"/>
    </row>
    <row r="15" spans="1:10" s="41" customFormat="1" ht="24" customHeight="1">
      <c r="A15" s="329"/>
      <c r="B15" s="334"/>
      <c r="C15" s="335"/>
      <c r="D15" s="40">
        <v>26</v>
      </c>
      <c r="E15" s="40">
        <v>24</v>
      </c>
      <c r="F15" s="40">
        <v>14</v>
      </c>
      <c r="G15" s="40">
        <v>25</v>
      </c>
      <c r="H15" s="329"/>
      <c r="I15" s="340"/>
      <c r="J15" s="341"/>
    </row>
    <row r="16" spans="1:10" s="41" customFormat="1" ht="24" customHeight="1">
      <c r="A16" s="327" t="str">
        <f>Pools!A41</f>
        <v>VBINQ NM True 16</v>
      </c>
      <c r="B16" s="42">
        <f>IF(E13&gt;0,E13," ")</f>
        <v>15</v>
      </c>
      <c r="C16" s="42">
        <f>IF(D13&gt;0,D13," ")</f>
        <v>25</v>
      </c>
      <c r="D16" s="330"/>
      <c r="E16" s="331"/>
      <c r="F16" s="40">
        <v>7</v>
      </c>
      <c r="G16" s="40">
        <v>25</v>
      </c>
      <c r="H16" s="327">
        <v>2</v>
      </c>
      <c r="I16" s="336">
        <v>3</v>
      </c>
      <c r="J16" s="337"/>
    </row>
    <row r="17" spans="1:10" s="41" customFormat="1" ht="24" customHeight="1">
      <c r="A17" s="328"/>
      <c r="B17" s="42">
        <f>IF(E14&gt;0,E14," ")</f>
        <v>18</v>
      </c>
      <c r="C17" s="42">
        <f>IF(D14&gt;0,D14," ")</f>
        <v>25</v>
      </c>
      <c r="D17" s="332"/>
      <c r="E17" s="333"/>
      <c r="F17" s="40">
        <v>13</v>
      </c>
      <c r="G17" s="40">
        <v>25</v>
      </c>
      <c r="H17" s="328"/>
      <c r="I17" s="338"/>
      <c r="J17" s="339"/>
    </row>
    <row r="18" spans="1:10" s="41" customFormat="1" ht="24" customHeight="1">
      <c r="A18" s="329"/>
      <c r="B18" s="42">
        <f>IF(E15&gt;0,E15," ")</f>
        <v>24</v>
      </c>
      <c r="C18" s="42">
        <f>IF(D15&gt;0,D15," ")</f>
        <v>26</v>
      </c>
      <c r="D18" s="334"/>
      <c r="E18" s="335"/>
      <c r="F18" s="40">
        <v>10</v>
      </c>
      <c r="G18" s="40">
        <v>25</v>
      </c>
      <c r="H18" s="329"/>
      <c r="I18" s="340"/>
      <c r="J18" s="341"/>
    </row>
    <row r="19" spans="1:10" s="41" customFormat="1" ht="24" customHeight="1">
      <c r="A19" s="327" t="str">
        <f>Pools!A42</f>
        <v>ARVC 13N1 Adidas</v>
      </c>
      <c r="B19" s="42">
        <f>IF(G13&gt;0,G13," ")</f>
        <v>25</v>
      </c>
      <c r="C19" s="42">
        <f>IF(F13&gt;0,F13," ")</f>
        <v>12</v>
      </c>
      <c r="D19" s="42">
        <f>IF(G16&gt;0,G16," ")</f>
        <v>25</v>
      </c>
      <c r="E19" s="42">
        <f>IF(F16&gt;0,F16," ")</f>
        <v>7</v>
      </c>
      <c r="F19" s="330"/>
      <c r="G19" s="331"/>
      <c r="H19" s="327">
        <v>3</v>
      </c>
      <c r="I19" s="336">
        <v>1</v>
      </c>
      <c r="J19" s="337"/>
    </row>
    <row r="20" spans="1:10" s="41" customFormat="1" ht="24" customHeight="1">
      <c r="A20" s="328"/>
      <c r="B20" s="42">
        <f>IF(G14&gt;0,G14," ")</f>
        <v>25</v>
      </c>
      <c r="C20" s="42">
        <f>IF(F14&gt;0,F14," ")</f>
        <v>11</v>
      </c>
      <c r="D20" s="42">
        <f>IF(G17&gt;0,G17," ")</f>
        <v>25</v>
      </c>
      <c r="E20" s="42">
        <f>IF(F17&gt;0,F17," ")</f>
        <v>13</v>
      </c>
      <c r="F20" s="332"/>
      <c r="G20" s="333"/>
      <c r="H20" s="328"/>
      <c r="I20" s="338"/>
      <c r="J20" s="339"/>
    </row>
    <row r="21" spans="1:10" s="41" customFormat="1" ht="24" customHeight="1">
      <c r="A21" s="329"/>
      <c r="B21" s="42">
        <f>IF(G15&gt;0,G15," ")</f>
        <v>25</v>
      </c>
      <c r="C21" s="42">
        <f>IF(F15&gt;0,F15," ")</f>
        <v>14</v>
      </c>
      <c r="D21" s="42">
        <f>IF(G18&gt;0,G18," ")</f>
        <v>25</v>
      </c>
      <c r="E21" s="42">
        <f>IF(F18&gt;0,F18," ")</f>
        <v>10</v>
      </c>
      <c r="F21" s="334"/>
      <c r="G21" s="335"/>
      <c r="H21" s="329"/>
      <c r="I21" s="340"/>
      <c r="J21" s="341"/>
    </row>
    <row r="22" spans="1:11" s="41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342" t="s">
        <v>9</v>
      </c>
      <c r="C23" s="342"/>
      <c r="D23" s="342"/>
      <c r="E23" s="342"/>
      <c r="F23" s="342" t="s">
        <v>10</v>
      </c>
      <c r="G23" s="342"/>
      <c r="H23" s="342"/>
      <c r="I23" s="342" t="s">
        <v>11</v>
      </c>
      <c r="J23" s="342"/>
    </row>
    <row r="24" spans="1:11" ht="12.75">
      <c r="A24" s="1"/>
      <c r="B24" s="323" t="s">
        <v>12</v>
      </c>
      <c r="C24" s="324"/>
      <c r="D24" s="324" t="s">
        <v>13</v>
      </c>
      <c r="E24" s="324"/>
      <c r="F24" s="324" t="s">
        <v>12</v>
      </c>
      <c r="G24" s="324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>
      <c r="A25" s="2" t="str">
        <f>A13</f>
        <v>West Texas Power 161</v>
      </c>
      <c r="B25" s="343">
        <v>3</v>
      </c>
      <c r="C25" s="344"/>
      <c r="D25" s="343">
        <v>3</v>
      </c>
      <c r="E25" s="344"/>
      <c r="F25" s="343"/>
      <c r="G25" s="344"/>
      <c r="H25" s="44"/>
      <c r="I25" s="45">
        <f>IF(D13+D14+D15+F13+F14+F15=0,0,D13+D14+D15+F13+F14+F15)</f>
        <v>113</v>
      </c>
      <c r="J25" s="45">
        <f>E13+E14+E15+G13+G14+G15</f>
        <v>132</v>
      </c>
      <c r="K25" s="45">
        <f>I25-J25</f>
        <v>-19</v>
      </c>
    </row>
    <row r="26" spans="1:11" ht="24" customHeight="1">
      <c r="A26" s="2" t="str">
        <f>A16</f>
        <v>VBINQ NM True 16</v>
      </c>
      <c r="B26" s="343">
        <v>0</v>
      </c>
      <c r="C26" s="344"/>
      <c r="D26" s="343">
        <v>6</v>
      </c>
      <c r="E26" s="344"/>
      <c r="F26" s="343"/>
      <c r="G26" s="344"/>
      <c r="H26" s="44"/>
      <c r="I26" s="45">
        <f>IF(B16+B17+B18+F16+F17+F18=0,0,B16+B17+B18+F16+F17+F18)</f>
        <v>87</v>
      </c>
      <c r="J26" s="45">
        <f>C16+C17+C18+G16+G17+G18</f>
        <v>151</v>
      </c>
      <c r="K26" s="45">
        <f>I26-J26</f>
        <v>-64</v>
      </c>
    </row>
    <row r="27" spans="1:11" ht="24" customHeight="1">
      <c r="A27" s="2" t="str">
        <f>A19</f>
        <v>ARVC 13N1 Adidas</v>
      </c>
      <c r="B27" s="343">
        <v>6</v>
      </c>
      <c r="C27" s="344"/>
      <c r="D27" s="343">
        <v>0</v>
      </c>
      <c r="E27" s="344"/>
      <c r="F27" s="343"/>
      <c r="G27" s="344"/>
      <c r="H27" s="44"/>
      <c r="I27" s="45">
        <f>B19+B20+B21+D19+D20+D21</f>
        <v>150</v>
      </c>
      <c r="J27" s="45">
        <f>C19+C20+C21+E19+E20+E21</f>
        <v>67</v>
      </c>
      <c r="K27" s="45">
        <f>I27-J27</f>
        <v>83</v>
      </c>
    </row>
    <row r="28" spans="1:11" ht="12.75">
      <c r="A28" s="8"/>
      <c r="B28" s="345">
        <f>SUM(B25:C27)</f>
        <v>9</v>
      </c>
      <c r="C28" s="345"/>
      <c r="D28" s="345">
        <f>SUM(D25:E27)</f>
        <v>9</v>
      </c>
      <c r="E28" s="345"/>
      <c r="F28" s="345">
        <f>SUM(F25:G27)</f>
        <v>0</v>
      </c>
      <c r="G28" s="345"/>
      <c r="H28" s="46">
        <f>SUM(H25:H27)</f>
        <v>0</v>
      </c>
      <c r="I28" s="46">
        <f>SUM(I25:I27)</f>
        <v>350</v>
      </c>
      <c r="J28" s="46">
        <f>SUM(J25:J27)</f>
        <v>350</v>
      </c>
      <c r="K28" s="46">
        <f>SUM(K25:K27)</f>
        <v>0</v>
      </c>
    </row>
    <row r="29" ht="24" customHeight="1"/>
    <row r="30" spans="1:11" ht="24" customHeight="1">
      <c r="A30" s="3"/>
      <c r="B30" s="323" t="s">
        <v>17</v>
      </c>
      <c r="C30" s="325"/>
      <c r="D30" s="323" t="s">
        <v>17</v>
      </c>
      <c r="E30" s="325"/>
      <c r="F30" s="346" t="s">
        <v>18</v>
      </c>
      <c r="G30" s="346"/>
      <c r="H30" s="347" t="s">
        <v>134</v>
      </c>
      <c r="I30" s="347"/>
      <c r="J30" s="347"/>
      <c r="K30" s="347"/>
    </row>
    <row r="31" spans="1:11" ht="18" customHeight="1">
      <c r="A31" s="3" t="s">
        <v>19</v>
      </c>
      <c r="B31" s="323" t="str">
        <f>A13</f>
        <v>West Texas Power 161</v>
      </c>
      <c r="C31" s="325"/>
      <c r="D31" s="323" t="str">
        <f>A19</f>
        <v>ARVC 13N1 Adidas</v>
      </c>
      <c r="E31" s="325"/>
      <c r="F31" s="346" t="str">
        <f>A16</f>
        <v>VBINQ NM True 16</v>
      </c>
      <c r="G31" s="346"/>
      <c r="H31" s="347" t="s">
        <v>112</v>
      </c>
      <c r="I31" s="347"/>
      <c r="J31" s="347"/>
      <c r="K31" s="347"/>
    </row>
    <row r="32" spans="1:11" ht="18" customHeight="1">
      <c r="A32" s="3" t="s">
        <v>20</v>
      </c>
      <c r="B32" s="323" t="str">
        <f>A16</f>
        <v>VBINQ NM True 16</v>
      </c>
      <c r="C32" s="325"/>
      <c r="D32" s="323" t="str">
        <f>A19</f>
        <v>ARVC 13N1 Adidas</v>
      </c>
      <c r="E32" s="325"/>
      <c r="F32" s="346" t="str">
        <f>A13</f>
        <v>West Texas Power 161</v>
      </c>
      <c r="G32" s="346"/>
      <c r="H32" s="18"/>
      <c r="I32" s="18"/>
      <c r="J32" s="18"/>
      <c r="K32" s="18"/>
    </row>
    <row r="33" spans="1:11" ht="18" customHeight="1">
      <c r="A33" s="3" t="s">
        <v>21</v>
      </c>
      <c r="B33" s="323" t="str">
        <f>A13</f>
        <v>West Texas Power 161</v>
      </c>
      <c r="C33" s="325"/>
      <c r="D33" s="323" t="str">
        <f>A16</f>
        <v>VBINQ NM True 16</v>
      </c>
      <c r="E33" s="325"/>
      <c r="F33" s="346" t="str">
        <f>A19</f>
        <v>ARVC 13N1 Adidas</v>
      </c>
      <c r="G33" s="346"/>
      <c r="H33" s="347" t="s">
        <v>135</v>
      </c>
      <c r="I33" s="347"/>
      <c r="J33" s="347"/>
      <c r="K33" s="347"/>
    </row>
    <row r="34" spans="6:11" ht="18" customHeight="1">
      <c r="F34" s="8"/>
      <c r="G34" s="8"/>
      <c r="H34" s="347" t="s">
        <v>113</v>
      </c>
      <c r="I34" s="347"/>
      <c r="J34" s="347"/>
      <c r="K34" s="347"/>
    </row>
    <row r="35" spans="1:7" ht="18" customHeight="1">
      <c r="A35" s="348"/>
      <c r="B35" s="348"/>
      <c r="C35" s="348"/>
      <c r="D35" s="348"/>
      <c r="E35" s="348"/>
      <c r="F35" s="348"/>
      <c r="G35" s="12"/>
    </row>
    <row r="36" spans="1:9" ht="18" customHeight="1">
      <c r="A36" s="349" t="s">
        <v>298</v>
      </c>
      <c r="B36" s="349"/>
      <c r="C36" s="349"/>
      <c r="D36" s="349"/>
      <c r="E36" s="349"/>
      <c r="F36" s="349"/>
      <c r="G36" s="301"/>
      <c r="H36" s="301"/>
      <c r="I36" s="28"/>
    </row>
    <row r="37" ht="18" customHeight="1"/>
    <row r="38" ht="18" customHeight="1"/>
  </sheetData>
  <sheetProtection/>
  <mergeCells count="55">
    <mergeCell ref="H34:K34"/>
    <mergeCell ref="A35:F35"/>
    <mergeCell ref="A36:F36"/>
    <mergeCell ref="D28:E28"/>
    <mergeCell ref="F28:G28"/>
    <mergeCell ref="F31:G31"/>
    <mergeCell ref="B32:C32"/>
    <mergeCell ref="D32:E32"/>
    <mergeCell ref="F32:G32"/>
    <mergeCell ref="B31:C31"/>
    <mergeCell ref="D31:E31"/>
    <mergeCell ref="B30:C30"/>
    <mergeCell ref="D30:E30"/>
    <mergeCell ref="F30:G30"/>
    <mergeCell ref="B13:C15"/>
    <mergeCell ref="B28:C28"/>
    <mergeCell ref="F19:G21"/>
    <mergeCell ref="B25:C25"/>
    <mergeCell ref="D25:E25"/>
    <mergeCell ref="F25:G25"/>
    <mergeCell ref="A19:A21"/>
    <mergeCell ref="B27:C27"/>
    <mergeCell ref="D27:E27"/>
    <mergeCell ref="A1:K1"/>
    <mergeCell ref="A2:K2"/>
    <mergeCell ref="A7:K7"/>
    <mergeCell ref="I12:J12"/>
    <mergeCell ref="H13:H15"/>
    <mergeCell ref="I13:J15"/>
    <mergeCell ref="D12:E12"/>
    <mergeCell ref="A13:A15"/>
    <mergeCell ref="F12:G12"/>
    <mergeCell ref="B12:C12"/>
    <mergeCell ref="H16:H18"/>
    <mergeCell ref="I16:J18"/>
    <mergeCell ref="A16:A18"/>
    <mergeCell ref="D16:E18"/>
    <mergeCell ref="H19:H21"/>
    <mergeCell ref="I19:J21"/>
    <mergeCell ref="B23:E23"/>
    <mergeCell ref="F23:H23"/>
    <mergeCell ref="I23:J23"/>
    <mergeCell ref="B24:C24"/>
    <mergeCell ref="D24:E24"/>
    <mergeCell ref="F24:G24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F27:G27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C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Pools!B37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Pools!B38</f>
        <v>ABQ Convention Center Ct. 11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ABQ Premier 15 Koa</v>
      </c>
      <c r="C12" s="324"/>
      <c r="D12" s="323" t="str">
        <f>A16</f>
        <v>NM Cactus 15 Black</v>
      </c>
      <c r="E12" s="325"/>
      <c r="F12" s="323" t="str">
        <f>A19</f>
        <v>915 United 14 Josh</v>
      </c>
      <c r="G12" s="325"/>
      <c r="H12" s="326" t="str">
        <f>A22</f>
        <v>EP SOL Gold 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Pools!B40</f>
        <v>ABQ Premier 15 Koa</v>
      </c>
      <c r="B13" s="330"/>
      <c r="C13" s="331"/>
      <c r="D13" s="40">
        <v>23</v>
      </c>
      <c r="E13" s="40">
        <v>25</v>
      </c>
      <c r="F13" s="40">
        <v>22</v>
      </c>
      <c r="G13" s="40">
        <v>25</v>
      </c>
      <c r="H13" s="40">
        <v>25</v>
      </c>
      <c r="I13" s="40">
        <v>19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17</v>
      </c>
      <c r="F14" s="40">
        <v>25</v>
      </c>
      <c r="G14" s="40">
        <v>27</v>
      </c>
      <c r="H14" s="40">
        <v>25</v>
      </c>
      <c r="I14" s="40">
        <v>18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Pools!B41</f>
        <v>NM Cactus 15 Black</v>
      </c>
      <c r="B16" s="42">
        <f>IF(E13&gt;0,E13," ")</f>
        <v>25</v>
      </c>
      <c r="C16" s="42">
        <f>IF(D13&gt;0,D13," ")</f>
        <v>23</v>
      </c>
      <c r="D16" s="330"/>
      <c r="E16" s="331"/>
      <c r="F16" s="40">
        <v>25</v>
      </c>
      <c r="G16" s="40">
        <v>17</v>
      </c>
      <c r="H16" s="40">
        <v>25</v>
      </c>
      <c r="I16" s="40">
        <v>17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17</v>
      </c>
      <c r="C17" s="42">
        <f>IF(D14&gt;0,D14," ")</f>
        <v>25</v>
      </c>
      <c r="D17" s="332"/>
      <c r="E17" s="333"/>
      <c r="F17" s="40">
        <v>25</v>
      </c>
      <c r="G17" s="40">
        <v>12</v>
      </c>
      <c r="H17" s="40">
        <v>25</v>
      </c>
      <c r="I17" s="40">
        <v>19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Pools!B42</f>
        <v>915 United 14 Josh</v>
      </c>
      <c r="B19" s="42">
        <f>IF(G13&gt;0,G13," ")</f>
        <v>25</v>
      </c>
      <c r="C19" s="42">
        <f>IF(F13&gt;0,F13," ")</f>
        <v>22</v>
      </c>
      <c r="D19" s="42">
        <f>IF(G16&gt;0,G16," ")</f>
        <v>17</v>
      </c>
      <c r="E19" s="42">
        <f>IF(F16&gt;0,F16," ")</f>
        <v>25</v>
      </c>
      <c r="F19" s="43"/>
      <c r="G19" s="43"/>
      <c r="H19" s="40">
        <v>25</v>
      </c>
      <c r="I19" s="40">
        <v>19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27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26</v>
      </c>
      <c r="I20" s="40">
        <v>24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Pools!B43</f>
        <v>EP SOL Gold 15</v>
      </c>
      <c r="B22" s="42">
        <f>IF(I13&gt;0,I13," ")</f>
        <v>19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19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24</v>
      </c>
      <c r="G23" s="42">
        <f>IF(H20&gt;0,H20," ")</f>
        <v>26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Premier 15 Koa</v>
      </c>
      <c r="B28" s="343">
        <v>3</v>
      </c>
      <c r="C28" s="344"/>
      <c r="D28" s="343">
        <v>3</v>
      </c>
      <c r="E28" s="344"/>
      <c r="F28" s="343"/>
      <c r="G28" s="344"/>
      <c r="H28" s="44"/>
      <c r="I28" s="45">
        <f>D13+D14+D15+F13+F14+F15+H13+H14+H15</f>
        <v>145</v>
      </c>
      <c r="J28" s="45">
        <f>E13+E14+E15+G13+G14+G15+I13+I14+I15</f>
        <v>131</v>
      </c>
      <c r="K28" s="45">
        <f>I28-J28</f>
        <v>14</v>
      </c>
    </row>
    <row r="29" spans="1:11" ht="24" customHeight="1">
      <c r="A29" s="2" t="str">
        <f>A16</f>
        <v>NM Cactus 15 Black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915 United 14 Josh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SOL Gold 15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ABQ Premier 15 Koa</v>
      </c>
      <c r="C35" s="325"/>
      <c r="D35" s="323" t="str">
        <f>A30</f>
        <v>915 United 14 Josh</v>
      </c>
      <c r="E35" s="325"/>
      <c r="F35" s="346" t="str">
        <f>A16</f>
        <v>NM Cactus 15 Black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NM Cactus 15 Black</v>
      </c>
      <c r="C36" s="325"/>
      <c r="D36" s="323" t="str">
        <f>A22</f>
        <v>EP SOL Gold 15</v>
      </c>
      <c r="E36" s="325"/>
      <c r="F36" s="346" t="str">
        <f>A13</f>
        <v>ABQ Premier 15 Koa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ABQ Premier 15 Koa</v>
      </c>
      <c r="C37" s="325"/>
      <c r="D37" s="323" t="str">
        <f>A31</f>
        <v>EP SOL Gold 15</v>
      </c>
      <c r="E37" s="325"/>
      <c r="F37" s="346" t="str">
        <f>A30</f>
        <v>915 United 14 Josh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NM Cactus 15 Black</v>
      </c>
      <c r="C38" s="325"/>
      <c r="D38" s="323" t="str">
        <f>A30</f>
        <v>915 United 14 Josh</v>
      </c>
      <c r="E38" s="325"/>
      <c r="F38" s="346" t="str">
        <f>A28</f>
        <v>ABQ Premier 15 Koa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915 United 14 Josh</v>
      </c>
      <c r="C39" s="325"/>
      <c r="D39" s="323" t="str">
        <f>A31</f>
        <v>EP SOL Gold 15</v>
      </c>
      <c r="E39" s="325"/>
      <c r="F39" s="346" t="str">
        <f>A16</f>
        <v>NM Cactus 15 Black</v>
      </c>
      <c r="G39" s="346"/>
    </row>
    <row r="40" spans="1:7" ht="18" customHeight="1">
      <c r="A40" s="3" t="s">
        <v>26</v>
      </c>
      <c r="B40" s="323" t="str">
        <f>A13</f>
        <v>ABQ Premier 15 Koa</v>
      </c>
      <c r="C40" s="325"/>
      <c r="D40" s="323" t="str">
        <f>A29</f>
        <v>NM Cactus 15 Black</v>
      </c>
      <c r="E40" s="325"/>
      <c r="F40" s="346" t="str">
        <f>A22</f>
        <v>EP SOL Gold 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B40:C40"/>
    <mergeCell ref="D40:E40"/>
    <mergeCell ref="F40:G40"/>
    <mergeCell ref="A42:H42"/>
    <mergeCell ref="A43:H43"/>
    <mergeCell ref="I37:L37"/>
    <mergeCell ref="B38:C38"/>
    <mergeCell ref="D38:E38"/>
    <mergeCell ref="F38:G38"/>
    <mergeCell ref="I38:L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26:D26"/>
    <mergeCell ref="F26:H26"/>
    <mergeCell ref="I26:J26"/>
    <mergeCell ref="B29:C29"/>
    <mergeCell ref="D29:E29"/>
    <mergeCell ref="F29:G29"/>
    <mergeCell ref="K16:L18"/>
    <mergeCell ref="J19:J21"/>
    <mergeCell ref="K19:L21"/>
    <mergeCell ref="A22:A24"/>
    <mergeCell ref="H22:I24"/>
    <mergeCell ref="J22:J24"/>
    <mergeCell ref="K22:L24"/>
    <mergeCell ref="D16:E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D32:E32"/>
    <mergeCell ref="F32:G32"/>
    <mergeCell ref="B32:C32"/>
    <mergeCell ref="D30:E30"/>
    <mergeCell ref="J16:J18"/>
    <mergeCell ref="B28:C28"/>
    <mergeCell ref="B31:C31"/>
    <mergeCell ref="B27:C27"/>
    <mergeCell ref="D27:E27"/>
    <mergeCell ref="D31:E31"/>
    <mergeCell ref="A13:A15"/>
    <mergeCell ref="B13:C15"/>
    <mergeCell ref="A19:A21"/>
    <mergeCell ref="A16:A18"/>
    <mergeCell ref="F31:G31"/>
    <mergeCell ref="D28:E28"/>
    <mergeCell ref="F28:G28"/>
    <mergeCell ref="B30:C30"/>
    <mergeCell ref="F27:G27"/>
    <mergeCell ref="F30:G3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P67" sqref="P67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Pools!B11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Pools!B12</f>
        <v>ABQ Convention Center Ct. 1</v>
      </c>
    </row>
    <row r="5" spans="1:2" s="26" customFormat="1" ht="13.5">
      <c r="A5" s="38" t="s">
        <v>5</v>
      </c>
      <c r="B5" s="26" t="str">
        <f>Pools!A10</f>
        <v>Division 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El Paso Top Gun 17</v>
      </c>
      <c r="C12" s="324"/>
      <c r="D12" s="323" t="str">
        <f>A16</f>
        <v>NML 15 Elite</v>
      </c>
      <c r="E12" s="325"/>
      <c r="F12" s="323" t="str">
        <f>A19</f>
        <v>NM Premier ROX 17 Purple</v>
      </c>
      <c r="G12" s="325"/>
      <c r="H12" s="326" t="str">
        <f>A22</f>
        <v>915 United 15 Victor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Pools!B14</f>
        <v>El Paso Top Gun 17</v>
      </c>
      <c r="B13" s="330"/>
      <c r="C13" s="331"/>
      <c r="D13" s="40">
        <v>25</v>
      </c>
      <c r="E13" s="40">
        <v>18</v>
      </c>
      <c r="F13" s="40">
        <v>25</v>
      </c>
      <c r="G13" s="40">
        <v>17</v>
      </c>
      <c r="H13" s="40">
        <v>25</v>
      </c>
      <c r="I13" s="40">
        <v>5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15</v>
      </c>
      <c r="F14" s="40">
        <v>25</v>
      </c>
      <c r="G14" s="40">
        <v>7</v>
      </c>
      <c r="H14" s="40">
        <v>25</v>
      </c>
      <c r="I14" s="40">
        <v>6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Pools!B15</f>
        <v>NML 15 Elite</v>
      </c>
      <c r="B16" s="42">
        <f>IF(E13&gt;0,E13," ")</f>
        <v>18</v>
      </c>
      <c r="C16" s="42">
        <f>IF(D13&gt;0,D13," ")</f>
        <v>25</v>
      </c>
      <c r="D16" s="330"/>
      <c r="E16" s="331"/>
      <c r="F16" s="40">
        <v>18</v>
      </c>
      <c r="G16" s="40">
        <v>25</v>
      </c>
      <c r="H16" s="40">
        <v>25</v>
      </c>
      <c r="I16" s="40">
        <v>9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15</v>
      </c>
      <c r="C17" s="42">
        <f>IF(D14&gt;0,D14," ")</f>
        <v>25</v>
      </c>
      <c r="D17" s="332"/>
      <c r="E17" s="333"/>
      <c r="F17" s="40">
        <v>18</v>
      </c>
      <c r="G17" s="40">
        <v>25</v>
      </c>
      <c r="H17" s="40">
        <v>25</v>
      </c>
      <c r="I17" s="40">
        <v>14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Pools!B16</f>
        <v>NM Premier ROX 17 Purple</v>
      </c>
      <c r="B19" s="42">
        <f>IF(G13&gt;0,G13," ")</f>
        <v>17</v>
      </c>
      <c r="C19" s="42">
        <f>IF(F13&gt;0,F13," ")</f>
        <v>25</v>
      </c>
      <c r="D19" s="42">
        <f>IF(G16&gt;0,G16," ")</f>
        <v>25</v>
      </c>
      <c r="E19" s="42">
        <f>IF(F16&gt;0,F16," ")</f>
        <v>18</v>
      </c>
      <c r="F19" s="43"/>
      <c r="G19" s="43"/>
      <c r="H19" s="40">
        <v>25</v>
      </c>
      <c r="I19" s="40">
        <v>20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7</v>
      </c>
      <c r="C20" s="42">
        <f>IF(F14&gt;0,F14," ")</f>
        <v>25</v>
      </c>
      <c r="D20" s="42">
        <f>IF(G17&gt;0,G17," ")</f>
        <v>25</v>
      </c>
      <c r="E20" s="42">
        <f>IF(F17&gt;0,F17," ")</f>
        <v>18</v>
      </c>
      <c r="F20" s="43"/>
      <c r="G20" s="43"/>
      <c r="H20" s="40">
        <v>25</v>
      </c>
      <c r="I20" s="40">
        <v>21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Pools!B17</f>
        <v>915 United 15 Victor</v>
      </c>
      <c r="B22" s="42">
        <f>IF(I13&gt;0,I13," ")</f>
        <v>5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20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6</v>
      </c>
      <c r="C23" s="42">
        <f>IF(H14&gt;0,H14," ")</f>
        <v>25</v>
      </c>
      <c r="D23" s="42">
        <f>IF(I17&gt;0,I17," ")</f>
        <v>14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El Paso Top Gun 17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68</v>
      </c>
      <c r="K28" s="45">
        <f>I28-J28</f>
        <v>82</v>
      </c>
    </row>
    <row r="29" spans="1:11" ht="24" customHeight="1">
      <c r="A29" s="2" t="str">
        <f>A16</f>
        <v>NML 15 Elite</v>
      </c>
      <c r="B29" s="343">
        <v>2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Premier ROX 17 Purple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15 Victor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El Paso Top Gun 17</v>
      </c>
      <c r="C35" s="325"/>
      <c r="D35" s="323" t="str">
        <f>A30</f>
        <v>NM Premier ROX 17 Purple</v>
      </c>
      <c r="E35" s="325"/>
      <c r="F35" s="346" t="str">
        <f>A16</f>
        <v>NML 15 Elite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NML 15 Elite</v>
      </c>
      <c r="C36" s="325"/>
      <c r="D36" s="323" t="str">
        <f>A22</f>
        <v>915 United 15 Victor</v>
      </c>
      <c r="E36" s="325"/>
      <c r="F36" s="346" t="str">
        <f>A13</f>
        <v>El Paso Top Gun 17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El Paso Top Gun 17</v>
      </c>
      <c r="C37" s="325"/>
      <c r="D37" s="323" t="str">
        <f>A31</f>
        <v>915 United 15 Victor</v>
      </c>
      <c r="E37" s="325"/>
      <c r="F37" s="346" t="str">
        <f>A30</f>
        <v>NM Premier ROX 17 Purple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NML 15 Elite</v>
      </c>
      <c r="C38" s="325"/>
      <c r="D38" s="323" t="str">
        <f>A30</f>
        <v>NM Premier ROX 17 Purple</v>
      </c>
      <c r="E38" s="325"/>
      <c r="F38" s="346" t="str">
        <f>A28</f>
        <v>El Paso Top Gun 17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NM Premier ROX 17 Purple</v>
      </c>
      <c r="C39" s="325"/>
      <c r="D39" s="323" t="str">
        <f>A31</f>
        <v>915 United 15 Victor</v>
      </c>
      <c r="E39" s="325"/>
      <c r="F39" s="346" t="str">
        <f>A16</f>
        <v>NML 15 Elite</v>
      </c>
      <c r="G39" s="346"/>
    </row>
    <row r="40" spans="1:7" ht="18" customHeight="1">
      <c r="A40" s="3" t="s">
        <v>26</v>
      </c>
      <c r="B40" s="323" t="str">
        <f>A13</f>
        <v>El Paso Top Gun 17</v>
      </c>
      <c r="C40" s="325"/>
      <c r="D40" s="323" t="str">
        <f>A29</f>
        <v>NML 15 Elite</v>
      </c>
      <c r="E40" s="325"/>
      <c r="F40" s="346" t="str">
        <f>A22</f>
        <v>915 United 15 Victor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C1">
      <selection activeCell="D31" sqref="D31:E3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Pools!C37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Pools!C38</f>
        <v>ABQ Convention Center Ct. 12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Storm 14 Smack</v>
      </c>
      <c r="C12" s="324"/>
      <c r="D12" s="323" t="str">
        <f>A16</f>
        <v>Wolf Pack 14N2</v>
      </c>
      <c r="E12" s="325"/>
      <c r="F12" s="323" t="str">
        <f>A19</f>
        <v>DBK 14 Black Sanchez</v>
      </c>
      <c r="G12" s="325"/>
      <c r="H12" s="326" t="str">
        <f>A22</f>
        <v>ARVC 14R1 Adidas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Pools!C40</f>
        <v>Tx Storm 14 Smack</v>
      </c>
      <c r="B13" s="330"/>
      <c r="C13" s="331"/>
      <c r="D13" s="40">
        <v>25</v>
      </c>
      <c r="E13" s="40">
        <v>20</v>
      </c>
      <c r="F13" s="40">
        <v>25</v>
      </c>
      <c r="G13" s="40">
        <v>14</v>
      </c>
      <c r="H13" s="40">
        <v>25</v>
      </c>
      <c r="I13" s="40">
        <v>20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27</v>
      </c>
      <c r="F14" s="40">
        <v>25</v>
      </c>
      <c r="G14" s="40">
        <v>17</v>
      </c>
      <c r="H14" s="40">
        <v>25</v>
      </c>
      <c r="I14" s="40">
        <v>9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Pools!C41</f>
        <v>Wolf Pack 14N2</v>
      </c>
      <c r="B16" s="42">
        <f>IF(E13&gt;0,E13," ")</f>
        <v>20</v>
      </c>
      <c r="C16" s="42">
        <f>IF(D13&gt;0,D13," ")</f>
        <v>25</v>
      </c>
      <c r="D16" s="330"/>
      <c r="E16" s="331"/>
      <c r="F16" s="40">
        <v>21</v>
      </c>
      <c r="G16" s="40">
        <v>25</v>
      </c>
      <c r="H16" s="40">
        <v>25</v>
      </c>
      <c r="I16" s="40">
        <v>17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27</v>
      </c>
      <c r="C17" s="42">
        <f>IF(D14&gt;0,D14," ")</f>
        <v>25</v>
      </c>
      <c r="D17" s="332"/>
      <c r="E17" s="333"/>
      <c r="F17" s="40">
        <v>19</v>
      </c>
      <c r="G17" s="40">
        <v>25</v>
      </c>
      <c r="H17" s="40">
        <v>25</v>
      </c>
      <c r="I17" s="40">
        <v>19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Pools!C42</f>
        <v>DBK 14 Black Sanchez</v>
      </c>
      <c r="B19" s="42">
        <f>IF(G13&gt;0,G13," ")</f>
        <v>14</v>
      </c>
      <c r="C19" s="42">
        <f>IF(F13&gt;0,F13," ")</f>
        <v>25</v>
      </c>
      <c r="D19" s="42">
        <f>IF(G16&gt;0,G16," ")</f>
        <v>25</v>
      </c>
      <c r="E19" s="42">
        <f>IF(F16&gt;0,F16," ")</f>
        <v>21</v>
      </c>
      <c r="F19" s="43"/>
      <c r="G19" s="43"/>
      <c r="H19" s="40">
        <v>25</v>
      </c>
      <c r="I19" s="40">
        <v>13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17</v>
      </c>
      <c r="C20" s="42">
        <f>IF(F14&gt;0,F14," ")</f>
        <v>25</v>
      </c>
      <c r="D20" s="42">
        <f>IF(G17&gt;0,G17," ")</f>
        <v>25</v>
      </c>
      <c r="E20" s="42">
        <f>IF(F17&gt;0,F17," ")</f>
        <v>19</v>
      </c>
      <c r="F20" s="43"/>
      <c r="G20" s="43"/>
      <c r="H20" s="40">
        <v>25</v>
      </c>
      <c r="I20" s="40">
        <v>19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Pools!C43</f>
        <v>ARVC 14R1 Adidas</v>
      </c>
      <c r="B22" s="42">
        <f>IF(I13&gt;0,I13," ")</f>
        <v>20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13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9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19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Storm 14 Smack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107</v>
      </c>
      <c r="K28" s="45">
        <f>I28-J28</f>
        <v>43</v>
      </c>
    </row>
    <row r="29" spans="1:11" ht="24" customHeight="1">
      <c r="A29" s="2" t="str">
        <f>A16</f>
        <v>Wolf Pack 14N2</v>
      </c>
      <c r="B29" s="343">
        <v>3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14 Black Sanchez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14R1 Adidas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Storm 14 Smack</v>
      </c>
      <c r="C35" s="325"/>
      <c r="D35" s="323" t="str">
        <f>A30</f>
        <v>DBK 14 Black Sanchez</v>
      </c>
      <c r="E35" s="325"/>
      <c r="F35" s="346" t="str">
        <f>A16</f>
        <v>Wolf Pack 14N2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Wolf Pack 14N2</v>
      </c>
      <c r="C36" s="325"/>
      <c r="D36" s="323" t="str">
        <f>A22</f>
        <v>ARVC 14R1 Adidas</v>
      </c>
      <c r="E36" s="325"/>
      <c r="F36" s="346" t="str">
        <f>A13</f>
        <v>Tx Storm 14 Smack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Storm 14 Smack</v>
      </c>
      <c r="C37" s="325"/>
      <c r="D37" s="323" t="str">
        <f>A31</f>
        <v>ARVC 14R1 Adidas</v>
      </c>
      <c r="E37" s="325"/>
      <c r="F37" s="346" t="str">
        <f>A30</f>
        <v>DBK 14 Black Sanchez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Wolf Pack 14N2</v>
      </c>
      <c r="C38" s="325"/>
      <c r="D38" s="323" t="str">
        <f>A30</f>
        <v>DBK 14 Black Sanchez</v>
      </c>
      <c r="E38" s="325"/>
      <c r="F38" s="346" t="str">
        <f>A28</f>
        <v>Tx Storm 14 Smack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DBK 14 Black Sanchez</v>
      </c>
      <c r="C39" s="325"/>
      <c r="D39" s="323" t="str">
        <f>A31</f>
        <v>ARVC 14R1 Adidas</v>
      </c>
      <c r="E39" s="325"/>
      <c r="F39" s="346" t="str">
        <f>A16</f>
        <v>Wolf Pack 14N2</v>
      </c>
      <c r="G39" s="346"/>
    </row>
    <row r="40" spans="1:7" ht="18" customHeight="1">
      <c r="A40" s="3" t="s">
        <v>26</v>
      </c>
      <c r="B40" s="323" t="str">
        <f>A13</f>
        <v>Tx Storm 14 Smack</v>
      </c>
      <c r="C40" s="325"/>
      <c r="D40" s="323" t="str">
        <f>A29</f>
        <v>Wolf Pack 14N2</v>
      </c>
      <c r="E40" s="325"/>
      <c r="F40" s="346" t="str">
        <f>A22</f>
        <v>ARVC 14R1 Adidas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B1">
      <selection activeCell="L28" sqref="L28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Pools!D37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Pools!D38</f>
        <v>ABQ Convention Center Ct. 13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67">
        <v>13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EP Stars Storm Warriors 16</v>
      </c>
      <c r="C12" s="324"/>
      <c r="D12" s="323" t="str">
        <f>A16</f>
        <v>ABQ Warriors 15</v>
      </c>
      <c r="E12" s="325"/>
      <c r="F12" s="323" t="str">
        <f>A19</f>
        <v>Statera 17</v>
      </c>
      <c r="G12" s="325"/>
      <c r="H12" s="326" t="str">
        <f>A22</f>
        <v>915 United 13 Victor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Pools!D40</f>
        <v>EP Stars Storm Warriors 16</v>
      </c>
      <c r="B13" s="330"/>
      <c r="C13" s="331"/>
      <c r="D13" s="40">
        <v>25</v>
      </c>
      <c r="E13" s="40">
        <v>23</v>
      </c>
      <c r="F13" s="40">
        <v>25</v>
      </c>
      <c r="G13" s="40">
        <v>15</v>
      </c>
      <c r="H13" s="40">
        <v>25</v>
      </c>
      <c r="I13" s="40">
        <v>13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21</v>
      </c>
      <c r="F14" s="40">
        <v>25</v>
      </c>
      <c r="G14" s="40">
        <v>19</v>
      </c>
      <c r="H14" s="40">
        <v>25</v>
      </c>
      <c r="I14" s="40">
        <v>15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Pools!D41</f>
        <v>ABQ Warriors 15</v>
      </c>
      <c r="B16" s="42">
        <f>IF(E13&gt;0,E13," ")</f>
        <v>23</v>
      </c>
      <c r="C16" s="42">
        <f>IF(D13&gt;0,D13," ")</f>
        <v>25</v>
      </c>
      <c r="D16" s="330"/>
      <c r="E16" s="331"/>
      <c r="F16" s="40">
        <v>25</v>
      </c>
      <c r="G16" s="40">
        <v>18</v>
      </c>
      <c r="H16" s="40">
        <v>28</v>
      </c>
      <c r="I16" s="40">
        <v>26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21</v>
      </c>
      <c r="C17" s="42">
        <f>IF(D14&gt;0,D14," ")</f>
        <v>25</v>
      </c>
      <c r="D17" s="332"/>
      <c r="E17" s="333"/>
      <c r="F17" s="40">
        <v>25</v>
      </c>
      <c r="G17" s="40">
        <v>19</v>
      </c>
      <c r="H17" s="40">
        <v>26</v>
      </c>
      <c r="I17" s="40">
        <v>24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Pools!D42</f>
        <v>Statera 17</v>
      </c>
      <c r="B19" s="42">
        <f>IF(G13&gt;0,G13," ")</f>
        <v>15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21</v>
      </c>
      <c r="I19" s="40">
        <v>25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19</v>
      </c>
      <c r="C20" s="42">
        <f>IF(F14&gt;0,F14," ")</f>
        <v>25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18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Pools!D43</f>
        <v>915 United 13 Victor</v>
      </c>
      <c r="B22" s="42">
        <f>IF(I13&gt;0,I13," ")</f>
        <v>13</v>
      </c>
      <c r="C22" s="42">
        <f>IF(H13&gt;0,H13," ")</f>
        <v>25</v>
      </c>
      <c r="D22" s="42">
        <f>IF(I16&gt;0,I16," ")</f>
        <v>26</v>
      </c>
      <c r="E22" s="42">
        <f>IF(H16&gt;0,H16," ")</f>
        <v>28</v>
      </c>
      <c r="F22" s="42">
        <f>IF(I19&gt;0,I19," ")</f>
        <v>25</v>
      </c>
      <c r="G22" s="42">
        <f>IF(H19&gt;0,H19," ")</f>
        <v>21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15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>
        <v>18</v>
      </c>
      <c r="G23" s="42"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EP Stars Storm Warriors 16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106</v>
      </c>
      <c r="K28" s="45">
        <f>I28-J28</f>
        <v>44</v>
      </c>
    </row>
    <row r="29" spans="1:11" ht="24" customHeight="1">
      <c r="A29" s="2" t="str">
        <f>A16</f>
        <v>ABQ Warriors 15</v>
      </c>
      <c r="B29" s="343">
        <v>4</v>
      </c>
      <c r="C29" s="344"/>
      <c r="D29" s="343">
        <v>2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Statera 17</v>
      </c>
      <c r="B30" s="343">
        <v>0</v>
      </c>
      <c r="C30" s="344"/>
      <c r="D30" s="343">
        <v>6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13 Victor</v>
      </c>
      <c r="B31" s="343">
        <v>2</v>
      </c>
      <c r="C31" s="344"/>
      <c r="D31" s="343">
        <v>4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EP Stars Storm Warriors 16</v>
      </c>
      <c r="C35" s="325"/>
      <c r="D35" s="323" t="str">
        <f>A30</f>
        <v>Statera 17</v>
      </c>
      <c r="E35" s="325"/>
      <c r="F35" s="346" t="str">
        <f>A16</f>
        <v>ABQ Warriors 15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ABQ Warriors 15</v>
      </c>
      <c r="C36" s="325"/>
      <c r="D36" s="323" t="str">
        <f>A22</f>
        <v>915 United 13 Victor</v>
      </c>
      <c r="E36" s="325"/>
      <c r="F36" s="346" t="str">
        <f>A13</f>
        <v>EP Stars Storm Warriors 16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EP Stars Storm Warriors 16</v>
      </c>
      <c r="C37" s="325"/>
      <c r="D37" s="323" t="str">
        <f>A31</f>
        <v>915 United 13 Victor</v>
      </c>
      <c r="E37" s="325"/>
      <c r="F37" s="346" t="str">
        <f>A30</f>
        <v>Statera 17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ABQ Warriors 15</v>
      </c>
      <c r="C38" s="325"/>
      <c r="D38" s="323" t="str">
        <f>A30</f>
        <v>Statera 17</v>
      </c>
      <c r="E38" s="325"/>
      <c r="F38" s="346" t="str">
        <f>A28</f>
        <v>EP Stars Storm Warriors 16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Statera 17</v>
      </c>
      <c r="C39" s="325"/>
      <c r="D39" s="323" t="str">
        <f>A31</f>
        <v>915 United 13 Victor</v>
      </c>
      <c r="E39" s="325"/>
      <c r="F39" s="346" t="str">
        <f>A16</f>
        <v>ABQ Warriors 15</v>
      </c>
      <c r="G39" s="346"/>
    </row>
    <row r="40" spans="1:7" ht="18" customHeight="1">
      <c r="A40" s="3" t="s">
        <v>26</v>
      </c>
      <c r="B40" s="323" t="str">
        <f>A13</f>
        <v>EP Stars Storm Warriors 16</v>
      </c>
      <c r="C40" s="325"/>
      <c r="D40" s="323" t="str">
        <f>A29</f>
        <v>ABQ Warriors 15</v>
      </c>
      <c r="E40" s="325"/>
      <c r="F40" s="346" t="str">
        <f>A22</f>
        <v>915 United 13 Victor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27:C27"/>
    <mergeCell ref="D27:E27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E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Pools!A45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Pools!A46</f>
        <v>ABQ Convention Center Ct. 14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59</v>
      </c>
      <c r="D9" s="11"/>
      <c r="E9" s="11"/>
      <c r="F9" s="11"/>
      <c r="G9" s="11"/>
    </row>
    <row r="10" spans="1:7" ht="12.7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RVC Force 16</v>
      </c>
      <c r="C12" s="324"/>
      <c r="D12" s="323" t="str">
        <f>A16</f>
        <v>Amarillo Xtreme 14 Chaos</v>
      </c>
      <c r="E12" s="325"/>
      <c r="F12" s="323" t="str">
        <f>A19</f>
        <v>FCVBC 141 Suzie</v>
      </c>
      <c r="G12" s="325"/>
      <c r="H12" s="326" t="str">
        <f>A22</f>
        <v>DBK 13 Black Rubio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Pools!A48</f>
        <v>RVC Force 16</v>
      </c>
      <c r="B13" s="330"/>
      <c r="C13" s="331"/>
      <c r="D13" s="40">
        <v>25</v>
      </c>
      <c r="E13" s="40">
        <v>21</v>
      </c>
      <c r="F13" s="40">
        <v>25</v>
      </c>
      <c r="G13" s="40">
        <v>14</v>
      </c>
      <c r="H13" s="40">
        <v>25</v>
      </c>
      <c r="I13" s="40">
        <v>6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28</v>
      </c>
      <c r="E14" s="40">
        <v>26</v>
      </c>
      <c r="F14" s="40">
        <v>25</v>
      </c>
      <c r="G14" s="40">
        <v>21</v>
      </c>
      <c r="H14" s="40">
        <v>25</v>
      </c>
      <c r="I14" s="40">
        <v>18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Pools!A49</f>
        <v>Amarillo Xtreme 14 Chaos</v>
      </c>
      <c r="B16" s="42">
        <f>IF(E13&gt;0,E13," ")</f>
        <v>21</v>
      </c>
      <c r="C16" s="42">
        <f>IF(D13&gt;0,D13," ")</f>
        <v>25</v>
      </c>
      <c r="D16" s="330"/>
      <c r="E16" s="331"/>
      <c r="F16" s="40">
        <v>25</v>
      </c>
      <c r="G16" s="40">
        <v>19</v>
      </c>
      <c r="H16" s="40">
        <v>25</v>
      </c>
      <c r="I16" s="40">
        <v>14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26</v>
      </c>
      <c r="C17" s="42">
        <f>IF(D14&gt;0,D14," ")</f>
        <v>28</v>
      </c>
      <c r="D17" s="332"/>
      <c r="E17" s="333"/>
      <c r="F17" s="40">
        <v>25</v>
      </c>
      <c r="G17" s="40">
        <v>14</v>
      </c>
      <c r="H17" s="40">
        <v>21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Pools!A50</f>
        <v>FCVBC 141 Suzie</v>
      </c>
      <c r="B19" s="42">
        <f>IF(G13&gt;0,G13," ")</f>
        <v>14</v>
      </c>
      <c r="C19" s="42">
        <f>IF(F13&gt;0,F13," ")</f>
        <v>25</v>
      </c>
      <c r="D19" s="42">
        <f>IF(G16&gt;0,G16," ")</f>
        <v>19</v>
      </c>
      <c r="E19" s="42">
        <f>IF(F16&gt;0,F16," ")</f>
        <v>25</v>
      </c>
      <c r="F19" s="43"/>
      <c r="G19" s="43"/>
      <c r="H19" s="40">
        <v>21</v>
      </c>
      <c r="I19" s="40">
        <v>25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21</v>
      </c>
      <c r="C20" s="42">
        <f>IF(F14&gt;0,F14," ")</f>
        <v>25</v>
      </c>
      <c r="D20" s="42">
        <f>IF(G17&gt;0,G17," ")</f>
        <v>14</v>
      </c>
      <c r="E20" s="42">
        <f>IF(F17&gt;0,F17," ")</f>
        <v>25</v>
      </c>
      <c r="F20" s="43"/>
      <c r="G20" s="43"/>
      <c r="H20" s="40">
        <v>25</v>
      </c>
      <c r="I20" s="40">
        <v>7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Pools!A51</f>
        <v>DBK 13 Black Rubio</v>
      </c>
      <c r="B22" s="42">
        <f>IF(I13&gt;0,I13," ")</f>
        <v>6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25</v>
      </c>
      <c r="G22" s="42">
        <f>IF(H19&gt;0,H19," ")</f>
        <v>21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18</v>
      </c>
      <c r="C23" s="42">
        <f>IF(H14&gt;0,H14," ")</f>
        <v>25</v>
      </c>
      <c r="D23" s="42">
        <f>IF(I17&gt;0,I17," ")</f>
        <v>25</v>
      </c>
      <c r="E23" s="42">
        <f>IF(H17&gt;0,H17," ")</f>
        <v>21</v>
      </c>
      <c r="F23" s="42">
        <f>IF(I20&gt;0,I20," ")</f>
        <v>7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RVC Force 16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153</v>
      </c>
      <c r="J28" s="45">
        <f>E13+E14+E15+G13+G14+G15+I13+I14+I15</f>
        <v>106</v>
      </c>
      <c r="K28" s="45">
        <f>I28-J28</f>
        <v>47</v>
      </c>
    </row>
    <row r="29" spans="1:11" ht="24" customHeight="1">
      <c r="A29" s="2" t="str">
        <f>A16</f>
        <v>Amarillo Xtreme 14 Chaos</v>
      </c>
      <c r="B29" s="343">
        <v>3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141 Suzie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DBK 13 Black Rubio</v>
      </c>
      <c r="B31" s="343">
        <v>2</v>
      </c>
      <c r="C31" s="344"/>
      <c r="D31" s="343">
        <v>4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RVC Force 16</v>
      </c>
      <c r="C35" s="325"/>
      <c r="D35" s="323" t="str">
        <f>A30</f>
        <v>FCVBC 141 Suzie</v>
      </c>
      <c r="E35" s="325"/>
      <c r="F35" s="346" t="str">
        <f>A16</f>
        <v>Amarillo Xtreme 14 Chaos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Amarillo Xtreme 14 Chaos</v>
      </c>
      <c r="C36" s="325"/>
      <c r="D36" s="323" t="str">
        <f>A22</f>
        <v>DBK 13 Black Rubio</v>
      </c>
      <c r="E36" s="325"/>
      <c r="F36" s="346" t="str">
        <f>A13</f>
        <v>RVC Force 16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RVC Force 16</v>
      </c>
      <c r="C37" s="325"/>
      <c r="D37" s="323" t="str">
        <f>A31</f>
        <v>DBK 13 Black Rubio</v>
      </c>
      <c r="E37" s="325"/>
      <c r="F37" s="346" t="str">
        <f>A30</f>
        <v>FCVBC 141 Suzie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Amarillo Xtreme 14 Chaos</v>
      </c>
      <c r="C38" s="325"/>
      <c r="D38" s="323" t="str">
        <f>A30</f>
        <v>FCVBC 141 Suzie</v>
      </c>
      <c r="E38" s="325"/>
      <c r="F38" s="346" t="str">
        <f>A28</f>
        <v>RVC Force 16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FCVBC 141 Suzie</v>
      </c>
      <c r="C39" s="325"/>
      <c r="D39" s="323" t="str">
        <f>A31</f>
        <v>DBK 13 Black Rubio</v>
      </c>
      <c r="E39" s="325"/>
      <c r="F39" s="346" t="str">
        <f>A16</f>
        <v>Amarillo Xtreme 14 Chaos</v>
      </c>
      <c r="G39" s="346"/>
    </row>
    <row r="40" spans="1:7" ht="18" customHeight="1">
      <c r="A40" s="3" t="s">
        <v>26</v>
      </c>
      <c r="B40" s="323" t="str">
        <f>A13</f>
        <v>RVC Force 16</v>
      </c>
      <c r="C40" s="325"/>
      <c r="D40" s="323" t="str">
        <f>A29</f>
        <v>Amarillo Xtreme 14 Chaos</v>
      </c>
      <c r="E40" s="325"/>
      <c r="F40" s="346" t="str">
        <f>A22</f>
        <v>DBK 13 Black Rubio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D30" sqref="D30:E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Pools!B45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Pools!B46</f>
        <v>ABQ Convention Center Ct. 15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68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SF Storm 151 Thunderbolt</v>
      </c>
      <c r="C12" s="324"/>
      <c r="D12" s="323" t="str">
        <f>A16</f>
        <v>E3VB 13 Edge</v>
      </c>
      <c r="E12" s="325"/>
      <c r="F12" s="323" t="str">
        <f>A19</f>
        <v>Rockhill Blast 16</v>
      </c>
      <c r="G12" s="325"/>
      <c r="H12" s="326" t="str">
        <f>A22</f>
        <v>District 12 Phantom 14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Pools!B48</f>
        <v>SF Storm 151 Thunderbolt</v>
      </c>
      <c r="B13" s="330"/>
      <c r="C13" s="331"/>
      <c r="D13" s="40">
        <v>7</v>
      </c>
      <c r="E13" s="40">
        <v>25</v>
      </c>
      <c r="F13" s="40">
        <v>25</v>
      </c>
      <c r="G13" s="40">
        <v>23</v>
      </c>
      <c r="H13" s="40">
        <v>26</v>
      </c>
      <c r="I13" s="40">
        <v>24</v>
      </c>
      <c r="J13" s="327">
        <v>1</v>
      </c>
      <c r="K13" s="336">
        <v>2</v>
      </c>
      <c r="L13" s="337"/>
    </row>
    <row r="14" spans="1:12" s="41" customFormat="1" ht="24" customHeight="1">
      <c r="A14" s="328"/>
      <c r="B14" s="332"/>
      <c r="C14" s="333"/>
      <c r="D14" s="40">
        <v>15</v>
      </c>
      <c r="E14" s="40">
        <v>25</v>
      </c>
      <c r="F14" s="40">
        <v>27</v>
      </c>
      <c r="G14" s="40">
        <v>25</v>
      </c>
      <c r="H14" s="40">
        <v>25</v>
      </c>
      <c r="I14" s="40">
        <v>17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Pools!B49</f>
        <v>E3VB 13 Edge</v>
      </c>
      <c r="B16" s="42">
        <f>IF(E13&gt;0,E13," ")</f>
        <v>25</v>
      </c>
      <c r="C16" s="42">
        <f>IF(D13&gt;0,D13," ")</f>
        <v>7</v>
      </c>
      <c r="D16" s="330"/>
      <c r="E16" s="331"/>
      <c r="F16" s="40">
        <v>25</v>
      </c>
      <c r="G16" s="40">
        <v>15</v>
      </c>
      <c r="H16" s="40">
        <v>25</v>
      </c>
      <c r="I16" s="40">
        <v>9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15</v>
      </c>
      <c r="D17" s="332"/>
      <c r="E17" s="333"/>
      <c r="F17" s="40">
        <v>25</v>
      </c>
      <c r="G17" s="40">
        <v>12</v>
      </c>
      <c r="H17" s="40">
        <v>25</v>
      </c>
      <c r="I17" s="40">
        <v>11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Pools!B50</f>
        <v>Rockhill Blast 16</v>
      </c>
      <c r="B19" s="42">
        <f>IF(G13&gt;0,G13," ")</f>
        <v>23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17</v>
      </c>
      <c r="I19" s="40">
        <v>25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27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25</v>
      </c>
      <c r="I20" s="40">
        <v>18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Pools!B51</f>
        <v>District 12 Phantom 14</v>
      </c>
      <c r="B22" s="42">
        <f>IF(I13&gt;0,I13," ")</f>
        <v>24</v>
      </c>
      <c r="C22" s="42">
        <f>IF(H13&gt;0,H13," ")</f>
        <v>26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17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17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343">
        <v>4</v>
      </c>
      <c r="C28" s="344"/>
      <c r="D28" s="343">
        <v>2</v>
      </c>
      <c r="E28" s="344"/>
      <c r="F28" s="343"/>
      <c r="G28" s="344"/>
      <c r="H28" s="44"/>
      <c r="I28" s="45">
        <f>D13+D14+D15+F13+F14+F15+H13+H14+H15</f>
        <v>125</v>
      </c>
      <c r="J28" s="45">
        <f>E13+E14+E15+G13+G14+G15+I13+I14+I15</f>
        <v>139</v>
      </c>
      <c r="K28" s="45">
        <f>I28-J28</f>
        <v>-14</v>
      </c>
    </row>
    <row r="29" spans="1:11" ht="24" customHeight="1">
      <c r="A29" s="2" t="str">
        <f>A16</f>
        <v>E3VB 13 Edge</v>
      </c>
      <c r="B29" s="343">
        <v>6</v>
      </c>
      <c r="C29" s="344"/>
      <c r="D29" s="343">
        <v>0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Rockhill Blast 16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District 12 Phantom 14</v>
      </c>
      <c r="B31" s="343">
        <v>1</v>
      </c>
      <c r="C31" s="344"/>
      <c r="D31" s="343">
        <v>5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SF Storm 151 Thunderbolt</v>
      </c>
      <c r="C35" s="325"/>
      <c r="D35" s="323" t="str">
        <f>A30</f>
        <v>Rockhill Blast 16</v>
      </c>
      <c r="E35" s="325"/>
      <c r="F35" s="346" t="str">
        <f>A16</f>
        <v>E3VB 13 Edge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E3VB 13 Edge</v>
      </c>
      <c r="C36" s="325"/>
      <c r="D36" s="323" t="str">
        <f>A22</f>
        <v>District 12 Phantom 14</v>
      </c>
      <c r="E36" s="325"/>
      <c r="F36" s="346" t="str">
        <f>A13</f>
        <v>SF Storm 151 Thunderbolt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SF Storm 151 Thunderbolt</v>
      </c>
      <c r="C37" s="325"/>
      <c r="D37" s="323" t="str">
        <f>A31</f>
        <v>District 12 Phantom 14</v>
      </c>
      <c r="E37" s="325"/>
      <c r="F37" s="346" t="str">
        <f>A30</f>
        <v>Rockhill Blast 16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E3VB 13 Edge</v>
      </c>
      <c r="C38" s="325"/>
      <c r="D38" s="323" t="str">
        <f>A30</f>
        <v>Rockhill Blast 16</v>
      </c>
      <c r="E38" s="325"/>
      <c r="F38" s="346" t="str">
        <f>A28</f>
        <v>SF Storm 151 Thunderbolt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Rockhill Blast 16</v>
      </c>
      <c r="C39" s="325"/>
      <c r="D39" s="323" t="str">
        <f>A31</f>
        <v>District 12 Phantom 14</v>
      </c>
      <c r="E39" s="325"/>
      <c r="F39" s="346" t="str">
        <f>A16</f>
        <v>E3VB 13 Edge</v>
      </c>
      <c r="G39" s="346"/>
    </row>
    <row r="40" spans="1:7" ht="18" customHeight="1">
      <c r="A40" s="3" t="s">
        <v>26</v>
      </c>
      <c r="B40" s="323" t="str">
        <f>A13</f>
        <v>SF Storm 151 Thunderbolt</v>
      </c>
      <c r="C40" s="325"/>
      <c r="D40" s="323" t="str">
        <f>A29</f>
        <v>E3VB 13 Edge</v>
      </c>
      <c r="E40" s="325"/>
      <c r="F40" s="346" t="str">
        <f>A22</f>
        <v>District 12 Phantom 14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K16:L18"/>
    <mergeCell ref="J19:J21"/>
    <mergeCell ref="K19:L21"/>
    <mergeCell ref="A22:A24"/>
    <mergeCell ref="H22:I24"/>
    <mergeCell ref="J22:J24"/>
    <mergeCell ref="K22:L24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6">
      <selection activeCell="D30" sqref="D30:E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Pools!C45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Pools!C46</f>
        <v>ABQ Convention Center Ct. 16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82</v>
      </c>
      <c r="D9" s="11"/>
      <c r="E9" s="11"/>
      <c r="F9" s="11"/>
      <c r="G9" s="11"/>
    </row>
    <row r="10" spans="1:7" ht="12.7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ABQ Premier 13 Strike</v>
      </c>
      <c r="C12" s="324"/>
      <c r="D12" s="323" t="str">
        <f>A16</f>
        <v>EPSF Platinum 15</v>
      </c>
      <c r="E12" s="325"/>
      <c r="F12" s="323" t="str">
        <f>A19</f>
        <v>Outlaw Young Guns 15</v>
      </c>
      <c r="G12" s="325"/>
      <c r="H12" s="326" t="str">
        <f>A22</f>
        <v>NM Cactus 15/16 Black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Pools!C48</f>
        <v>ABQ Premier 13 Strike</v>
      </c>
      <c r="B13" s="330"/>
      <c r="C13" s="331"/>
      <c r="D13" s="40">
        <v>25</v>
      </c>
      <c r="E13" s="40">
        <v>16</v>
      </c>
      <c r="F13" s="40">
        <v>21</v>
      </c>
      <c r="G13" s="40">
        <v>25</v>
      </c>
      <c r="H13" s="40">
        <v>25</v>
      </c>
      <c r="I13" s="40">
        <v>5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14</v>
      </c>
      <c r="F14" s="40">
        <v>25</v>
      </c>
      <c r="G14" s="40">
        <v>15</v>
      </c>
      <c r="H14" s="40">
        <v>25</v>
      </c>
      <c r="I14" s="40">
        <v>15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Pools!C49</f>
        <v>EPSF Platinum 15</v>
      </c>
      <c r="B16" s="42">
        <f>IF(E13&gt;0,E13," ")</f>
        <v>16</v>
      </c>
      <c r="C16" s="42">
        <f>IF(D13&gt;0,D13," ")</f>
        <v>25</v>
      </c>
      <c r="D16" s="330"/>
      <c r="E16" s="331"/>
      <c r="F16" s="40">
        <v>9</v>
      </c>
      <c r="G16" s="40">
        <v>25</v>
      </c>
      <c r="H16" s="40">
        <v>27</v>
      </c>
      <c r="I16" s="40">
        <v>25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14</v>
      </c>
      <c r="C17" s="42">
        <f>IF(D14&gt;0,D14," ")</f>
        <v>25</v>
      </c>
      <c r="D17" s="332"/>
      <c r="E17" s="333"/>
      <c r="F17" s="40">
        <v>19</v>
      </c>
      <c r="G17" s="40">
        <v>25</v>
      </c>
      <c r="H17" s="40">
        <v>25</v>
      </c>
      <c r="I17" s="40">
        <v>14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Pools!C50</f>
        <v>Outlaw Young Guns 15</v>
      </c>
      <c r="B19" s="42">
        <f>IF(G13&gt;0,G13," ")</f>
        <v>25</v>
      </c>
      <c r="C19" s="42">
        <f>IF(F13&gt;0,F13," ")</f>
        <v>21</v>
      </c>
      <c r="D19" s="42">
        <f>IF(G16&gt;0,G16," ")</f>
        <v>25</v>
      </c>
      <c r="E19" s="42">
        <f>IF(F16&gt;0,F16," ")</f>
        <v>9</v>
      </c>
      <c r="F19" s="43"/>
      <c r="G19" s="43"/>
      <c r="H19" s="40">
        <v>25</v>
      </c>
      <c r="I19" s="40">
        <v>6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15</v>
      </c>
      <c r="C20" s="42">
        <f>IF(F14&gt;0,F14," ")</f>
        <v>25</v>
      </c>
      <c r="D20" s="42">
        <f>IF(G17&gt;0,G17," ")</f>
        <v>25</v>
      </c>
      <c r="E20" s="42">
        <f>IF(F17&gt;0,F17," ")</f>
        <v>19</v>
      </c>
      <c r="F20" s="43"/>
      <c r="G20" s="43"/>
      <c r="H20" s="40">
        <v>25</v>
      </c>
      <c r="I20" s="40">
        <v>8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Pools!C51</f>
        <v>NM Cactus 15/16 Black</v>
      </c>
      <c r="B22" s="42">
        <f>IF(I13&gt;0,I13," ")</f>
        <v>5</v>
      </c>
      <c r="C22" s="42">
        <f>IF(H13&gt;0,H13," ")</f>
        <v>25</v>
      </c>
      <c r="D22" s="42">
        <f>IF(I16&gt;0,I16," ")</f>
        <v>25</v>
      </c>
      <c r="E22" s="42">
        <f>IF(H16&gt;0,H16," ")</f>
        <v>27</v>
      </c>
      <c r="F22" s="42">
        <f>IF(I19&gt;0,I19," ")</f>
        <v>6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15</v>
      </c>
      <c r="C23" s="42">
        <f>IF(H14&gt;0,H14," ")</f>
        <v>25</v>
      </c>
      <c r="D23" s="42">
        <f>IF(I17&gt;0,I17," ")</f>
        <v>14</v>
      </c>
      <c r="E23" s="42">
        <f>IF(H17&gt;0,H17," ")</f>
        <v>25</v>
      </c>
      <c r="F23" s="42">
        <f>IF(I20&gt;0,I20," ")</f>
        <v>8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Premier 13 Strike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146</v>
      </c>
      <c r="J28" s="45">
        <f>E13+E14+E15+G13+G14+G15+I13+I14+I15</f>
        <v>90</v>
      </c>
      <c r="K28" s="45">
        <f>I28-J28</f>
        <v>56</v>
      </c>
    </row>
    <row r="29" spans="1:11" ht="24" customHeight="1">
      <c r="A29" s="2" t="str">
        <f>A16</f>
        <v>EPSF Platinum 15</v>
      </c>
      <c r="B29" s="343">
        <v>2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Outlaw Young Guns 15</v>
      </c>
      <c r="B30" s="343">
        <v>5</v>
      </c>
      <c r="C30" s="344"/>
      <c r="D30" s="343">
        <v>1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ABQ Premier 13 Strike</v>
      </c>
      <c r="C35" s="325"/>
      <c r="D35" s="323" t="str">
        <f>A30</f>
        <v>Outlaw Young Guns 15</v>
      </c>
      <c r="E35" s="325"/>
      <c r="F35" s="346" t="str">
        <f>A16</f>
        <v>EPSF Platinum 15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EPSF Platinum 15</v>
      </c>
      <c r="C36" s="325"/>
      <c r="D36" s="323" t="str">
        <f>A22</f>
        <v>NM Cactus 15/16 Black</v>
      </c>
      <c r="E36" s="325"/>
      <c r="F36" s="346" t="str">
        <f>A13</f>
        <v>ABQ Premier 13 Strike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ABQ Premier 13 Strike</v>
      </c>
      <c r="C37" s="325"/>
      <c r="D37" s="323" t="str">
        <f>A31</f>
        <v>NM Cactus 15/16 Black</v>
      </c>
      <c r="E37" s="325"/>
      <c r="F37" s="346" t="str">
        <f>A30</f>
        <v>Outlaw Young Guns 15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EPSF Platinum 15</v>
      </c>
      <c r="C38" s="325"/>
      <c r="D38" s="323" t="str">
        <f>A30</f>
        <v>Outlaw Young Guns 15</v>
      </c>
      <c r="E38" s="325"/>
      <c r="F38" s="346" t="str">
        <f>A28</f>
        <v>ABQ Premier 13 Strike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Outlaw Young Guns 15</v>
      </c>
      <c r="C39" s="325"/>
      <c r="D39" s="323" t="str">
        <f>A31</f>
        <v>NM Cactus 15/16 Black</v>
      </c>
      <c r="E39" s="325"/>
      <c r="F39" s="346" t="str">
        <f>A16</f>
        <v>EPSF Platinum 15</v>
      </c>
      <c r="G39" s="346"/>
    </row>
    <row r="40" spans="1:7" ht="18" customHeight="1">
      <c r="A40" s="3" t="s">
        <v>26</v>
      </c>
      <c r="B40" s="323" t="str">
        <f>A13</f>
        <v>ABQ Premier 13 Strike</v>
      </c>
      <c r="C40" s="325"/>
      <c r="D40" s="323" t="str">
        <f>A29</f>
        <v>EPSF Platinum 15</v>
      </c>
      <c r="E40" s="325"/>
      <c r="F40" s="346" t="str">
        <f>A22</f>
        <v>NM Cactus 15/16 Black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Pools!D45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Pools!D46</f>
        <v>ABQ Convention Center Ct. 17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83</v>
      </c>
      <c r="D9" s="11"/>
      <c r="E9" s="11"/>
      <c r="F9" s="11"/>
      <c r="G9" s="11"/>
    </row>
    <row r="10" spans="1:7" ht="12.75">
      <c r="A10" s="11" t="s">
        <v>23</v>
      </c>
      <c r="B10" s="13">
        <v>17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On Point 15 Brenda</v>
      </c>
      <c r="C12" s="324"/>
      <c r="D12" s="323" t="str">
        <f>A16</f>
        <v>DCVA Thunder 14</v>
      </c>
      <c r="E12" s="325"/>
      <c r="F12" s="323" t="str">
        <f>A19</f>
        <v>NMSI Sirens 16</v>
      </c>
      <c r="G12" s="325"/>
      <c r="H12" s="326" t="str">
        <f>A22</f>
        <v>Pagosa Peaks 16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Pools!D48</f>
        <v>Tx On Point 15 Brenda</v>
      </c>
      <c r="B13" s="330"/>
      <c r="C13" s="331"/>
      <c r="D13" s="40">
        <v>25</v>
      </c>
      <c r="E13" s="40">
        <v>16</v>
      </c>
      <c r="F13" s="40">
        <v>25</v>
      </c>
      <c r="G13" s="40">
        <v>16</v>
      </c>
      <c r="H13" s="40">
        <v>20</v>
      </c>
      <c r="I13" s="40">
        <v>25</v>
      </c>
      <c r="J13" s="327">
        <v>1</v>
      </c>
      <c r="K13" s="336">
        <v>2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12</v>
      </c>
      <c r="F14" s="40">
        <v>25</v>
      </c>
      <c r="G14" s="40">
        <v>12</v>
      </c>
      <c r="H14" s="40">
        <v>21</v>
      </c>
      <c r="I14" s="40">
        <v>25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Pools!D49</f>
        <v>DCVA Thunder 14</v>
      </c>
      <c r="B16" s="42">
        <f>IF(E13&gt;0,E13," ")</f>
        <v>16</v>
      </c>
      <c r="C16" s="42">
        <f>IF(D13&gt;0,D13," ")</f>
        <v>25</v>
      </c>
      <c r="D16" s="330"/>
      <c r="E16" s="331"/>
      <c r="F16" s="40">
        <v>25</v>
      </c>
      <c r="G16" s="40">
        <v>11</v>
      </c>
      <c r="H16" s="40">
        <v>25</v>
      </c>
      <c r="I16" s="40">
        <v>22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12</v>
      </c>
      <c r="C17" s="42">
        <f>IF(D14&gt;0,D14," ")</f>
        <v>25</v>
      </c>
      <c r="D17" s="332"/>
      <c r="E17" s="333"/>
      <c r="F17" s="40">
        <v>21</v>
      </c>
      <c r="G17" s="40">
        <v>25</v>
      </c>
      <c r="H17" s="40">
        <v>18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Pools!D50</f>
        <v>NMSI Sirens 16</v>
      </c>
      <c r="B19" s="42">
        <f>IF(G13&gt;0,G13," ")</f>
        <v>16</v>
      </c>
      <c r="C19" s="42">
        <f>IF(F13&gt;0,F13," ")</f>
        <v>25</v>
      </c>
      <c r="D19" s="42">
        <f>IF(G16&gt;0,G16," ")</f>
        <v>11</v>
      </c>
      <c r="E19" s="42">
        <f>IF(F16&gt;0,F16," ")</f>
        <v>25</v>
      </c>
      <c r="F19" s="43"/>
      <c r="G19" s="43"/>
      <c r="H19" s="40">
        <v>13</v>
      </c>
      <c r="I19" s="40">
        <v>25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12</v>
      </c>
      <c r="C20" s="42">
        <f>IF(F14&gt;0,F14," ")</f>
        <v>25</v>
      </c>
      <c r="D20" s="42">
        <f>IF(G17&gt;0,G17," ")</f>
        <v>25</v>
      </c>
      <c r="E20" s="42">
        <f>IF(F17&gt;0,F17," ")</f>
        <v>21</v>
      </c>
      <c r="F20" s="43"/>
      <c r="G20" s="43"/>
      <c r="H20" s="40">
        <v>13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Pools!D51</f>
        <v>Pagosa Peaks 16</v>
      </c>
      <c r="B22" s="42">
        <f>IF(I13&gt;0,I13," ")</f>
        <v>25</v>
      </c>
      <c r="C22" s="42">
        <f>IF(H13&gt;0,H13," ")</f>
        <v>20</v>
      </c>
      <c r="D22" s="42">
        <f>IF(I16&gt;0,I16," ")</f>
        <v>22</v>
      </c>
      <c r="E22" s="42">
        <f>IF(H16&gt;0,H16," ")</f>
        <v>25</v>
      </c>
      <c r="F22" s="42">
        <f>IF(I19&gt;0,I19," ")</f>
        <v>25</v>
      </c>
      <c r="G22" s="42">
        <f>IF(H19&gt;0,H19," ")</f>
        <v>13</v>
      </c>
      <c r="H22" s="330"/>
      <c r="I22" s="331"/>
      <c r="J22" s="327">
        <v>4</v>
      </c>
      <c r="K22" s="336">
        <v>1</v>
      </c>
      <c r="L22" s="337"/>
    </row>
    <row r="23" spans="1:12" s="41" customFormat="1" ht="24" customHeight="1">
      <c r="A23" s="328"/>
      <c r="B23" s="42">
        <f>IF(I14&gt;0,I14," ")</f>
        <v>25</v>
      </c>
      <c r="C23" s="42">
        <f>IF(H14&gt;0,H14," ")</f>
        <v>21</v>
      </c>
      <c r="D23" s="42">
        <f>IF(I17&gt;0,I17," ")</f>
        <v>25</v>
      </c>
      <c r="E23" s="42">
        <f>IF(H17&gt;0,H17," ")</f>
        <v>18</v>
      </c>
      <c r="F23" s="42">
        <f>IF(I20&gt;0,I20," ")</f>
        <v>25</v>
      </c>
      <c r="G23" s="42">
        <f>IF(H20&gt;0,H20," ")</f>
        <v>13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On Point 15 Brenda</v>
      </c>
      <c r="B28" s="343">
        <v>4</v>
      </c>
      <c r="C28" s="344"/>
      <c r="D28" s="343">
        <v>2</v>
      </c>
      <c r="E28" s="344"/>
      <c r="F28" s="343"/>
      <c r="G28" s="344"/>
      <c r="H28" s="44"/>
      <c r="I28" s="45">
        <f>D13+D14+D15+F13+F14+F15+H13+H14+H15</f>
        <v>141</v>
      </c>
      <c r="J28" s="45">
        <f>E13+E14+E15+G13+G14+G15+I13+I14+I15</f>
        <v>106</v>
      </c>
      <c r="K28" s="45">
        <f>I28-J28</f>
        <v>35</v>
      </c>
    </row>
    <row r="29" spans="1:11" ht="24" customHeight="1">
      <c r="A29" s="2" t="str">
        <f>A16</f>
        <v>DCVA Thunder 14</v>
      </c>
      <c r="B29" s="343">
        <v>2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Pagosa Peaks 16</v>
      </c>
      <c r="B31" s="343">
        <v>5</v>
      </c>
      <c r="C31" s="344"/>
      <c r="D31" s="343">
        <v>1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On Point 15 Brenda</v>
      </c>
      <c r="C35" s="325"/>
      <c r="D35" s="323" t="str">
        <f>A30</f>
        <v>NMSI Sirens 16</v>
      </c>
      <c r="E35" s="325"/>
      <c r="F35" s="346" t="str">
        <f>A16</f>
        <v>DCVA Thunder 14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DCVA Thunder 14</v>
      </c>
      <c r="C36" s="325"/>
      <c r="D36" s="323" t="str">
        <f>A22</f>
        <v>Pagosa Peaks 16</v>
      </c>
      <c r="E36" s="325"/>
      <c r="F36" s="346" t="str">
        <f>A13</f>
        <v>Tx On Point 15 Brenda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On Point 15 Brenda</v>
      </c>
      <c r="C37" s="325"/>
      <c r="D37" s="323" t="str">
        <f>A31</f>
        <v>Pagosa Peaks 16</v>
      </c>
      <c r="E37" s="325"/>
      <c r="F37" s="346" t="str">
        <f>A30</f>
        <v>NMSI Sirens 16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DCVA Thunder 14</v>
      </c>
      <c r="C38" s="325"/>
      <c r="D38" s="323" t="str">
        <f>A30</f>
        <v>NMSI Sirens 16</v>
      </c>
      <c r="E38" s="325"/>
      <c r="F38" s="346" t="str">
        <f>A28</f>
        <v>Tx On Point 15 Brenda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NMSI Sirens 16</v>
      </c>
      <c r="C39" s="325"/>
      <c r="D39" s="323" t="str">
        <f>A31</f>
        <v>Pagosa Peaks 16</v>
      </c>
      <c r="E39" s="325"/>
      <c r="F39" s="346" t="str">
        <f>A16</f>
        <v>DCVA Thunder 14</v>
      </c>
      <c r="G39" s="346"/>
    </row>
    <row r="40" spans="1:7" ht="18" customHeight="1">
      <c r="A40" s="3" t="s">
        <v>26</v>
      </c>
      <c r="B40" s="323" t="str">
        <f>A13</f>
        <v>Tx On Point 15 Brenda</v>
      </c>
      <c r="C40" s="325"/>
      <c r="D40" s="323" t="str">
        <f>A29</f>
        <v>DCVA Thunder 14</v>
      </c>
      <c r="E40" s="325"/>
      <c r="F40" s="346" t="str">
        <f>A22</f>
        <v>Pagosa Peaks 16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B1">
      <selection activeCell="A42" sqref="A42:H4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Pools!A53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Pools!A54</f>
        <v>ABQ Convention Center Ct. 18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117</v>
      </c>
      <c r="D9" s="11"/>
      <c r="E9" s="11"/>
      <c r="F9" s="11"/>
      <c r="G9" s="11"/>
    </row>
    <row r="10" spans="1:7" ht="12.7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E3VB 14 Chunky Monkey</v>
      </c>
      <c r="C12" s="324"/>
      <c r="D12" s="323" t="str">
        <f>A16</f>
        <v>NM Premier ROX 16 Silver</v>
      </c>
      <c r="E12" s="325"/>
      <c r="F12" s="323" t="str">
        <f>A19</f>
        <v>PBEVC Str8 Smash 15</v>
      </c>
      <c r="G12" s="325"/>
      <c r="H12" s="326" t="str">
        <f>A22</f>
        <v>NEVBC 16 Purple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Pools!A56</f>
        <v>E3VB 14 Chunky Monkey</v>
      </c>
      <c r="B13" s="330"/>
      <c r="C13" s="331"/>
      <c r="D13" s="40">
        <v>25</v>
      </c>
      <c r="E13" s="40">
        <v>15</v>
      </c>
      <c r="F13" s="40">
        <v>25</v>
      </c>
      <c r="G13" s="40">
        <v>20</v>
      </c>
      <c r="H13" s="40">
        <v>25</v>
      </c>
      <c r="I13" s="40">
        <v>11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19</v>
      </c>
      <c r="F14" s="40">
        <v>25</v>
      </c>
      <c r="G14" s="40">
        <v>21</v>
      </c>
      <c r="H14" s="40">
        <v>25</v>
      </c>
      <c r="I14" s="40">
        <v>20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Pools!A57</f>
        <v>NM Premier ROX 16 Silver</v>
      </c>
      <c r="B16" s="42">
        <f>IF(E13&gt;0,E13," ")</f>
        <v>15</v>
      </c>
      <c r="C16" s="42">
        <f>IF(D13&gt;0,D13," ")</f>
        <v>25</v>
      </c>
      <c r="D16" s="330"/>
      <c r="E16" s="331"/>
      <c r="F16" s="40">
        <v>20</v>
      </c>
      <c r="G16" s="40">
        <v>25</v>
      </c>
      <c r="H16" s="40">
        <v>31</v>
      </c>
      <c r="I16" s="40">
        <v>29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19</v>
      </c>
      <c r="C17" s="42">
        <f>IF(D14&gt;0,D14," ")</f>
        <v>25</v>
      </c>
      <c r="D17" s="332"/>
      <c r="E17" s="333"/>
      <c r="F17" s="40">
        <v>25</v>
      </c>
      <c r="G17" s="40">
        <v>18</v>
      </c>
      <c r="H17" s="40">
        <v>25</v>
      </c>
      <c r="I17" s="40">
        <v>14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Pools!A58</f>
        <v>PBEVC Str8 Smash 15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20</v>
      </c>
      <c r="F19" s="43"/>
      <c r="G19" s="43"/>
      <c r="H19" s="40">
        <v>24</v>
      </c>
      <c r="I19" s="40">
        <v>26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21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25</v>
      </c>
      <c r="I20" s="40">
        <v>17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Pools!A59</f>
        <v>NEVBC 16 Purple</v>
      </c>
      <c r="B22" s="42">
        <f>IF(I13&gt;0,I13," ")</f>
        <v>11</v>
      </c>
      <c r="C22" s="42">
        <f>IF(H13&gt;0,H13," ")</f>
        <v>25</v>
      </c>
      <c r="D22" s="42">
        <f>IF(I16&gt;0,I16," ")</f>
        <v>29</v>
      </c>
      <c r="E22" s="42">
        <f>IF(H16&gt;0,H16," ")</f>
        <v>31</v>
      </c>
      <c r="F22" s="42">
        <f>IF(I19&gt;0,I19," ")</f>
        <v>26</v>
      </c>
      <c r="G22" s="42">
        <f>IF(H19&gt;0,H19," ")</f>
        <v>24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20</v>
      </c>
      <c r="C23" s="42">
        <f>IF(H14&gt;0,H14," ")</f>
        <v>25</v>
      </c>
      <c r="D23" s="42">
        <f>IF(I17&gt;0,I17," ")</f>
        <v>14</v>
      </c>
      <c r="E23" s="42">
        <f>IF(H17&gt;0,H17," ")</f>
        <v>25</v>
      </c>
      <c r="F23" s="42">
        <f>IF(I20&gt;0,I20," ")</f>
        <v>17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106</v>
      </c>
      <c r="K28" s="45">
        <f>I28-J28</f>
        <v>44</v>
      </c>
    </row>
    <row r="29" spans="1:11" ht="24" customHeight="1">
      <c r="A29" s="2" t="str">
        <f>A16</f>
        <v>NM Premier ROX 16 Silver</v>
      </c>
      <c r="B29" s="343">
        <v>3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PBEVC Str8 Smash 15</v>
      </c>
      <c r="B30" s="343">
        <v>2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343">
        <v>1</v>
      </c>
      <c r="C31" s="344"/>
      <c r="D31" s="343">
        <v>5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E3VB 14 Chunky Monkey</v>
      </c>
      <c r="C35" s="325"/>
      <c r="D35" s="323" t="str">
        <f>A30</f>
        <v>PBEVC Str8 Smash 15</v>
      </c>
      <c r="E35" s="325"/>
      <c r="F35" s="346" t="str">
        <f>A16</f>
        <v>NM Premier ROX 16 Silver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NM Premier ROX 16 Silver</v>
      </c>
      <c r="C36" s="325"/>
      <c r="D36" s="323" t="str">
        <f>A22</f>
        <v>NEVBC 16 Purple</v>
      </c>
      <c r="E36" s="325"/>
      <c r="F36" s="346" t="str">
        <f>A13</f>
        <v>E3VB 14 Chunky Monkey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E3VB 14 Chunky Monkey</v>
      </c>
      <c r="C37" s="325"/>
      <c r="D37" s="323" t="str">
        <f>A31</f>
        <v>NEVBC 16 Purple</v>
      </c>
      <c r="E37" s="325"/>
      <c r="F37" s="346" t="str">
        <f>A30</f>
        <v>PBEVC Str8 Smash 15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NM Premier ROX 16 Silver</v>
      </c>
      <c r="C38" s="325"/>
      <c r="D38" s="323" t="str">
        <f>A30</f>
        <v>PBEVC Str8 Smash 15</v>
      </c>
      <c r="E38" s="325"/>
      <c r="F38" s="346" t="str">
        <f>A28</f>
        <v>E3VB 14 Chunky Monkey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PBEVC Str8 Smash 15</v>
      </c>
      <c r="C39" s="325"/>
      <c r="D39" s="323" t="str">
        <f>A31</f>
        <v>NEVBC 16 Purple</v>
      </c>
      <c r="E39" s="325"/>
      <c r="F39" s="346" t="str">
        <f>A16</f>
        <v>NM Premier ROX 16 Silver</v>
      </c>
      <c r="G39" s="346"/>
    </row>
    <row r="40" spans="1:7" ht="18" customHeight="1">
      <c r="A40" s="3" t="s">
        <v>26</v>
      </c>
      <c r="B40" s="323" t="str">
        <f>A13</f>
        <v>E3VB 14 Chunky Monkey</v>
      </c>
      <c r="C40" s="325"/>
      <c r="D40" s="323" t="str">
        <f>A29</f>
        <v>NM Premier ROX 16 Silver</v>
      </c>
      <c r="E40" s="325"/>
      <c r="F40" s="346" t="str">
        <f>A22</f>
        <v>NEVBC 16 Purple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B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Pools!B53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Pools!B54</f>
        <v>ABQ Convention Center Ct. 19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118</v>
      </c>
      <c r="D9" s="11"/>
      <c r="E9" s="11"/>
      <c r="F9" s="11"/>
      <c r="G9" s="11"/>
    </row>
    <row r="10" spans="1:7" ht="12.7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ABQ Warriors 16</v>
      </c>
      <c r="C12" s="324"/>
      <c r="D12" s="323" t="str">
        <f>A16</f>
        <v>NLVC 15 Select Royal</v>
      </c>
      <c r="E12" s="325"/>
      <c r="F12" s="323" t="str">
        <f>A19</f>
        <v>505 Voltage 15</v>
      </c>
      <c r="G12" s="325"/>
      <c r="H12" s="326" t="str">
        <f>A22</f>
        <v>EP Stars 13 Blue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Pools!B56</f>
        <v>ABQ Warriors 16</v>
      </c>
      <c r="B13" s="330"/>
      <c r="C13" s="331"/>
      <c r="D13" s="40">
        <v>26</v>
      </c>
      <c r="E13" s="40">
        <v>28</v>
      </c>
      <c r="F13" s="40">
        <v>25</v>
      </c>
      <c r="G13" s="40">
        <v>21</v>
      </c>
      <c r="H13" s="40">
        <v>25</v>
      </c>
      <c r="I13" s="40">
        <v>16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10</v>
      </c>
      <c r="F14" s="40">
        <v>25</v>
      </c>
      <c r="G14" s="40">
        <v>16</v>
      </c>
      <c r="H14" s="40">
        <v>25</v>
      </c>
      <c r="I14" s="40">
        <v>11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Pools!B57</f>
        <v>NLVC 15 Select Royal</v>
      </c>
      <c r="B16" s="42">
        <f>IF(E13&gt;0,E13," ")</f>
        <v>28</v>
      </c>
      <c r="C16" s="42">
        <f>IF(D13&gt;0,D13," ")</f>
        <v>26</v>
      </c>
      <c r="D16" s="330"/>
      <c r="E16" s="331"/>
      <c r="F16" s="40">
        <v>25</v>
      </c>
      <c r="G16" s="40">
        <v>18</v>
      </c>
      <c r="H16" s="40">
        <v>23</v>
      </c>
      <c r="I16" s="40">
        <v>25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10</v>
      </c>
      <c r="C17" s="42">
        <f>IF(D14&gt;0,D14," ")</f>
        <v>25</v>
      </c>
      <c r="D17" s="332"/>
      <c r="E17" s="333"/>
      <c r="F17" s="40">
        <v>25</v>
      </c>
      <c r="G17" s="40">
        <v>17</v>
      </c>
      <c r="H17" s="40">
        <v>26</v>
      </c>
      <c r="I17" s="40">
        <v>24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Pools!B58</f>
        <v>505 Voltage 15</v>
      </c>
      <c r="B19" s="42">
        <f>IF(G13&gt;0,G13," ")</f>
        <v>21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16</v>
      </c>
      <c r="C20" s="42">
        <f>IF(F14&gt;0,F14," ")</f>
        <v>25</v>
      </c>
      <c r="D20" s="42">
        <f>IF(G17&gt;0,G17," ")</f>
        <v>17</v>
      </c>
      <c r="E20" s="42">
        <f>IF(F17&gt;0,F17," ")</f>
        <v>25</v>
      </c>
      <c r="F20" s="43"/>
      <c r="G20" s="43"/>
      <c r="H20" s="40">
        <v>15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Pools!B59</f>
        <v>EP Stars 13 Blue</v>
      </c>
      <c r="B22" s="42">
        <f>IF(I13&gt;0,I13," ")</f>
        <v>16</v>
      </c>
      <c r="C22" s="42">
        <f>IF(H13&gt;0,H13," ")</f>
        <v>25</v>
      </c>
      <c r="D22" s="42">
        <f>IF(I16&gt;0,I16," ")</f>
        <v>25</v>
      </c>
      <c r="E22" s="42">
        <f>IF(H16&gt;0,H16," ")</f>
        <v>23</v>
      </c>
      <c r="F22" s="42">
        <f>IF(I19&gt;0,I19," ")</f>
        <v>16</v>
      </c>
      <c r="G22" s="42">
        <f>IF(H19&gt;0,H19," ")</f>
        <v>25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11</v>
      </c>
      <c r="C23" s="42">
        <f>IF(H14&gt;0,H14," ")</f>
        <v>25</v>
      </c>
      <c r="D23" s="42">
        <f>IF(I17&gt;0,I17," ")</f>
        <v>24</v>
      </c>
      <c r="E23" s="42">
        <f>IF(H17&gt;0,H17," ")</f>
        <v>26</v>
      </c>
      <c r="F23" s="42">
        <f>IF(I20&gt;0,I20," ")</f>
        <v>25</v>
      </c>
      <c r="G23" s="42">
        <f>IF(H20&gt;0,H20," ")</f>
        <v>15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151</v>
      </c>
      <c r="J28" s="45">
        <f>E13+E14+E15+G13+G14+G15+I13+I14+I15</f>
        <v>102</v>
      </c>
      <c r="K28" s="45">
        <f>I28-J28</f>
        <v>49</v>
      </c>
    </row>
    <row r="29" spans="1:11" ht="24" customHeight="1">
      <c r="A29" s="2" t="str">
        <f>A16</f>
        <v>NLVC 15 Select Royal</v>
      </c>
      <c r="B29" s="343">
        <v>4</v>
      </c>
      <c r="C29" s="344"/>
      <c r="D29" s="343">
        <v>2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505 Voltage 15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13 Blue</v>
      </c>
      <c r="B31" s="343">
        <v>2</v>
      </c>
      <c r="C31" s="344"/>
      <c r="D31" s="343">
        <v>4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ABQ Warriors 16</v>
      </c>
      <c r="C35" s="325"/>
      <c r="D35" s="323" t="str">
        <f>A30</f>
        <v>505 Voltage 15</v>
      </c>
      <c r="E35" s="325"/>
      <c r="F35" s="346" t="str">
        <f>A16</f>
        <v>NLVC 15 Select Royal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NLVC 15 Select Royal</v>
      </c>
      <c r="C36" s="325"/>
      <c r="D36" s="323" t="str">
        <f>A22</f>
        <v>EP Stars 13 Blue</v>
      </c>
      <c r="E36" s="325"/>
      <c r="F36" s="346" t="str">
        <f>A13</f>
        <v>ABQ Warriors 16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ABQ Warriors 16</v>
      </c>
      <c r="C37" s="325"/>
      <c r="D37" s="323" t="str">
        <f>A31</f>
        <v>EP Stars 13 Blue</v>
      </c>
      <c r="E37" s="325"/>
      <c r="F37" s="346" t="str">
        <f>A30</f>
        <v>505 Voltage 15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NLVC 15 Select Royal</v>
      </c>
      <c r="C38" s="325"/>
      <c r="D38" s="323" t="str">
        <f>A30</f>
        <v>505 Voltage 15</v>
      </c>
      <c r="E38" s="325"/>
      <c r="F38" s="346" t="str">
        <f>A28</f>
        <v>ABQ Warriors 16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505 Voltage 15</v>
      </c>
      <c r="C39" s="325"/>
      <c r="D39" s="323" t="str">
        <f>A31</f>
        <v>EP Stars 13 Blue</v>
      </c>
      <c r="E39" s="325"/>
      <c r="F39" s="346" t="str">
        <f>A16</f>
        <v>NLVC 15 Select Royal</v>
      </c>
      <c r="G39" s="346"/>
    </row>
    <row r="40" spans="1:7" ht="18" customHeight="1">
      <c r="A40" s="3" t="s">
        <v>26</v>
      </c>
      <c r="B40" s="323" t="str">
        <f>A13</f>
        <v>ABQ Warriors 16</v>
      </c>
      <c r="C40" s="325"/>
      <c r="D40" s="323" t="str">
        <f>A29</f>
        <v>NLVC 15 Select Royal</v>
      </c>
      <c r="E40" s="325"/>
      <c r="F40" s="346" t="str">
        <f>A22</f>
        <v>EP Stars 13 Blue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B1">
      <selection activeCell="J13" sqref="J13:J1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Pools!C53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Pools!C54</f>
        <v>ABQ Convention Center Ct. 20</v>
      </c>
    </row>
    <row r="5" spans="1:2" s="26" customFormat="1" ht="13.5">
      <c r="A5" s="38" t="s">
        <v>5</v>
      </c>
      <c r="B5" s="26" t="str">
        <f>Pools!A36</f>
        <v>Division III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136</v>
      </c>
      <c r="D9" s="11"/>
      <c r="E9" s="11"/>
      <c r="F9" s="11"/>
      <c r="G9" s="11"/>
    </row>
    <row r="10" spans="1:7" ht="12.7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NML 15 Extreme</v>
      </c>
      <c r="C12" s="324"/>
      <c r="D12" s="323" t="str">
        <f>A16</f>
        <v>Amarillo Xtreme 15 Velocity</v>
      </c>
      <c r="E12" s="325"/>
      <c r="F12" s="323" t="str">
        <f>A19</f>
        <v>ARVC 15R1 Adidas</v>
      </c>
      <c r="G12" s="325"/>
      <c r="H12" s="326" t="str">
        <f>A22</f>
        <v>VBINQ Swoosh 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Pools!C56</f>
        <v>NML 15 Extreme</v>
      </c>
      <c r="B13" s="330"/>
      <c r="C13" s="331"/>
      <c r="D13" s="40">
        <v>16</v>
      </c>
      <c r="E13" s="40">
        <v>25</v>
      </c>
      <c r="F13" s="40">
        <v>25</v>
      </c>
      <c r="G13" s="40">
        <v>10</v>
      </c>
      <c r="H13" s="40">
        <v>25</v>
      </c>
      <c r="I13" s="40">
        <v>13</v>
      </c>
      <c r="J13" s="327">
        <v>1</v>
      </c>
      <c r="K13" s="336">
        <v>2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22</v>
      </c>
      <c r="F14" s="40">
        <v>25</v>
      </c>
      <c r="G14" s="40">
        <v>13</v>
      </c>
      <c r="H14" s="40">
        <v>25</v>
      </c>
      <c r="I14" s="40">
        <v>18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Pools!C57</f>
        <v>Amarillo Xtreme 15 Velocity</v>
      </c>
      <c r="B16" s="42">
        <f>IF(E13&gt;0,E13," ")</f>
        <v>25</v>
      </c>
      <c r="C16" s="42">
        <f>IF(D13&gt;0,D13," ")</f>
        <v>16</v>
      </c>
      <c r="D16" s="330"/>
      <c r="E16" s="331"/>
      <c r="F16" s="40">
        <v>25</v>
      </c>
      <c r="G16" s="40">
        <v>7</v>
      </c>
      <c r="H16" s="40">
        <v>25</v>
      </c>
      <c r="I16" s="40">
        <v>19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22</v>
      </c>
      <c r="C17" s="42">
        <f>IF(D14&gt;0,D14," ")</f>
        <v>25</v>
      </c>
      <c r="D17" s="332"/>
      <c r="E17" s="333"/>
      <c r="F17" s="40">
        <v>25</v>
      </c>
      <c r="G17" s="40">
        <v>22</v>
      </c>
      <c r="H17" s="40">
        <v>25</v>
      </c>
      <c r="I17" s="40">
        <v>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Pools!C58</f>
        <v>ARVC 15R1 Adidas</v>
      </c>
      <c r="B19" s="42">
        <f>IF(G13&gt;0,G13," ")</f>
        <v>10</v>
      </c>
      <c r="C19" s="42">
        <f>IF(F13&gt;0,F13," ")</f>
        <v>25</v>
      </c>
      <c r="D19" s="42">
        <f>IF(G16&gt;0,G16," ")</f>
        <v>7</v>
      </c>
      <c r="E19" s="42">
        <f>IF(F16&gt;0,F16," ")</f>
        <v>25</v>
      </c>
      <c r="F19" s="43"/>
      <c r="G19" s="43"/>
      <c r="H19" s="40">
        <v>12</v>
      </c>
      <c r="I19" s="40">
        <v>25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13</v>
      </c>
      <c r="C20" s="42">
        <f>IF(F14&gt;0,F14," ")</f>
        <v>25</v>
      </c>
      <c r="D20" s="42">
        <f>IF(G17&gt;0,G17," ")</f>
        <v>22</v>
      </c>
      <c r="E20" s="42">
        <f>IF(F17&gt;0,F17," ")</f>
        <v>25</v>
      </c>
      <c r="F20" s="43"/>
      <c r="G20" s="43"/>
      <c r="H20" s="40">
        <v>25</v>
      </c>
      <c r="I20" s="40">
        <v>22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Pools!C59</f>
        <v>VBINQ Swoosh 15</v>
      </c>
      <c r="B22" s="42">
        <f>IF(I13&gt;0,I13," ")</f>
        <v>13</v>
      </c>
      <c r="C22" s="42">
        <f>IF(H13&gt;0,H13," ")</f>
        <v>25</v>
      </c>
      <c r="D22" s="42">
        <f>IF(I16&gt;0,I16," ")</f>
        <v>19</v>
      </c>
      <c r="E22" s="42">
        <f>IF(H16&gt;0,H16," ")</f>
        <v>25</v>
      </c>
      <c r="F22" s="42">
        <f>IF(I19&gt;0,I19," ")</f>
        <v>25</v>
      </c>
      <c r="G22" s="42">
        <f>IF(H19&gt;0,H19," ")</f>
        <v>12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18</v>
      </c>
      <c r="C23" s="42">
        <f>IF(H14&gt;0,H14," ")</f>
        <v>25</v>
      </c>
      <c r="D23" s="42">
        <f>IF(I17&gt;0,I17," ")</f>
        <v>3</v>
      </c>
      <c r="E23" s="42">
        <f>IF(H17&gt;0,H17," ")</f>
        <v>25</v>
      </c>
      <c r="F23" s="42">
        <f>IF(I20&gt;0,I20," ")</f>
        <v>22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15 Extreme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141</v>
      </c>
      <c r="J28" s="45">
        <f>E13+E14+E15+G13+G14+G15+I13+I14+I15</f>
        <v>101</v>
      </c>
      <c r="K28" s="45">
        <f>I28-J28</f>
        <v>40</v>
      </c>
    </row>
    <row r="29" spans="1:11" ht="24" customHeight="1">
      <c r="A29" s="2" t="str">
        <f>A16</f>
        <v>Amarillo Xtreme 15 Velocity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15R1 Adidas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VBINQ Swoosh 15</v>
      </c>
      <c r="B31" s="343">
        <v>1</v>
      </c>
      <c r="C31" s="344"/>
      <c r="D31" s="343">
        <v>5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NML 15 Extreme</v>
      </c>
      <c r="C35" s="325"/>
      <c r="D35" s="323" t="str">
        <f>A30</f>
        <v>ARVC 15R1 Adidas</v>
      </c>
      <c r="E35" s="325"/>
      <c r="F35" s="346" t="str">
        <f>A16</f>
        <v>Amarillo Xtreme 15 Velocity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Amarillo Xtreme 15 Velocity</v>
      </c>
      <c r="C36" s="325"/>
      <c r="D36" s="323" t="str">
        <f>A22</f>
        <v>VBINQ Swoosh 15</v>
      </c>
      <c r="E36" s="325"/>
      <c r="F36" s="346" t="str">
        <f>A13</f>
        <v>NML 15 Extreme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NML 15 Extreme</v>
      </c>
      <c r="C37" s="325"/>
      <c r="D37" s="323" t="str">
        <f>A31</f>
        <v>VBINQ Swoosh 15</v>
      </c>
      <c r="E37" s="325"/>
      <c r="F37" s="346" t="str">
        <f>A30</f>
        <v>ARVC 15R1 Adidas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Amarillo Xtreme 15 Velocity</v>
      </c>
      <c r="C38" s="325"/>
      <c r="D38" s="323" t="str">
        <f>A30</f>
        <v>ARVC 15R1 Adidas</v>
      </c>
      <c r="E38" s="325"/>
      <c r="F38" s="346" t="str">
        <f>A28</f>
        <v>NML 15 Extreme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ARVC 15R1 Adidas</v>
      </c>
      <c r="C39" s="325"/>
      <c r="D39" s="323" t="str">
        <f>A31</f>
        <v>VBINQ Swoosh 15</v>
      </c>
      <c r="E39" s="325"/>
      <c r="F39" s="346" t="str">
        <f>A16</f>
        <v>Amarillo Xtreme 15 Velocity</v>
      </c>
      <c r="G39" s="346"/>
    </row>
    <row r="40" spans="1:7" ht="18" customHeight="1">
      <c r="A40" s="3" t="s">
        <v>26</v>
      </c>
      <c r="B40" s="323" t="str">
        <f>A13</f>
        <v>NML 15 Extreme</v>
      </c>
      <c r="C40" s="325"/>
      <c r="D40" s="323" t="str">
        <f>A29</f>
        <v>Amarillo Xtreme 15 Velocity</v>
      </c>
      <c r="E40" s="325"/>
      <c r="F40" s="346" t="str">
        <f>A22</f>
        <v>VBINQ Swoosh 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PageLayoutView="0" workbookViewId="0" topLeftCell="A29">
      <selection activeCell="D35" sqref="D35"/>
    </sheetView>
  </sheetViews>
  <sheetFormatPr defaultColWidth="9.140625" defaultRowHeight="12.75"/>
  <cols>
    <col min="1" max="1" width="18.7109375" style="159" customWidth="1"/>
    <col min="2" max="3" width="24.7109375" style="150" customWidth="1"/>
    <col min="4" max="5" width="25.7109375" style="150" customWidth="1"/>
    <col min="6" max="6" width="25.7109375" style="115" customWidth="1"/>
    <col min="7" max="8" width="25.7109375" style="150" customWidth="1"/>
    <col min="9" max="10" width="24.7109375" style="150" customWidth="1"/>
    <col min="11" max="11" width="18.7109375" style="60" customWidth="1"/>
    <col min="12" max="16384" width="9.140625" style="60" customWidth="1"/>
  </cols>
  <sheetData>
    <row r="1" spans="1:11" ht="19.5">
      <c r="A1" s="356" t="str">
        <f>Pools!A1</f>
        <v>Albuquerque Bid Qualifier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8">
      <c r="A2" s="357" t="str">
        <f>Pools!A2</f>
        <v>3/16/19 - 3/17/19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5" ht="18">
      <c r="A3" s="358" t="s">
        <v>65</v>
      </c>
      <c r="B3" s="358"/>
      <c r="C3" s="358"/>
      <c r="D3" s="149"/>
      <c r="E3" s="149"/>
    </row>
    <row r="4" spans="1:11" ht="19.5">
      <c r="A4" s="359" t="str">
        <f>Pools!A36</f>
        <v>Division III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9.5">
      <c r="A5" s="354" t="s">
        <v>33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9.5">
      <c r="A6" s="19"/>
      <c r="B6" s="147"/>
      <c r="C6" s="147"/>
      <c r="D6" s="147"/>
      <c r="E6" s="147"/>
      <c r="F6" s="15"/>
      <c r="H6" s="147"/>
      <c r="I6" s="147"/>
      <c r="J6" s="147"/>
      <c r="K6"/>
    </row>
    <row r="7" spans="1:11" s="113" customFormat="1" ht="15.75">
      <c r="A7" s="151"/>
      <c r="B7" s="117"/>
      <c r="C7" s="152"/>
      <c r="D7" s="179" t="s">
        <v>279</v>
      </c>
      <c r="E7" s="179" t="s">
        <v>280</v>
      </c>
      <c r="F7" s="114" t="s">
        <v>32</v>
      </c>
      <c r="G7" s="179" t="s">
        <v>281</v>
      </c>
      <c r="H7" s="179" t="s">
        <v>285</v>
      </c>
      <c r="I7" s="153"/>
      <c r="J7" s="117"/>
      <c r="K7" s="111"/>
    </row>
    <row r="8" spans="1:11" s="118" customFormat="1" ht="15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2"/>
    </row>
    <row r="9" spans="1:11" s="118" customFormat="1" ht="15.75">
      <c r="A9" s="117"/>
      <c r="B9" s="355" t="s">
        <v>31</v>
      </c>
      <c r="C9" s="355"/>
      <c r="D9" s="355"/>
      <c r="E9" s="355"/>
      <c r="F9" s="355"/>
      <c r="G9" s="355"/>
      <c r="H9" s="355"/>
      <c r="I9" s="355"/>
      <c r="J9" s="355"/>
      <c r="K9" s="112"/>
    </row>
    <row r="10" spans="1:11" ht="13.5">
      <c r="A10" s="19"/>
      <c r="B10" s="116"/>
      <c r="C10" s="116"/>
      <c r="D10" s="116"/>
      <c r="E10" s="51"/>
      <c r="F10" s="51"/>
      <c r="G10" s="51"/>
      <c r="H10" s="51"/>
      <c r="I10" s="51"/>
      <c r="J10" s="116"/>
      <c r="K10"/>
    </row>
    <row r="11" spans="1:11" s="118" customFormat="1" ht="24" customHeight="1" thickBot="1">
      <c r="A11" s="117"/>
      <c r="B11" s="117"/>
      <c r="C11" s="121"/>
      <c r="D11" s="121"/>
      <c r="E11" s="121"/>
      <c r="F11" s="121" t="s">
        <v>503</v>
      </c>
      <c r="G11" s="121"/>
      <c r="H11" s="121"/>
      <c r="I11" s="121"/>
      <c r="J11" s="117"/>
      <c r="K11" s="112"/>
    </row>
    <row r="12" spans="1:11" s="118" customFormat="1" ht="24" customHeight="1">
      <c r="A12" s="117"/>
      <c r="B12" s="117"/>
      <c r="C12" s="121"/>
      <c r="D12" s="121"/>
      <c r="E12" s="121"/>
      <c r="F12" s="134" t="s">
        <v>87</v>
      </c>
      <c r="G12" s="121"/>
      <c r="H12" s="121"/>
      <c r="I12" s="121"/>
      <c r="J12" s="120"/>
      <c r="K12" s="112"/>
    </row>
    <row r="13" spans="1:11" s="118" customFormat="1" ht="24" customHeight="1" thickBot="1">
      <c r="A13" s="117"/>
      <c r="B13" s="117"/>
      <c r="C13" s="121"/>
      <c r="D13" s="140" t="s">
        <v>194</v>
      </c>
      <c r="E13" s="140"/>
      <c r="F13" s="135" t="str">
        <f>F26</f>
        <v>ABQ CC Ct. 9</v>
      </c>
      <c r="G13" s="140"/>
      <c r="H13" s="140" t="s">
        <v>186</v>
      </c>
      <c r="I13" s="121"/>
      <c r="J13" s="120"/>
      <c r="K13" s="112"/>
    </row>
    <row r="14" spans="1:11" s="118" customFormat="1" ht="24" customHeight="1">
      <c r="A14" s="117"/>
      <c r="B14" s="117"/>
      <c r="C14" s="121"/>
      <c r="D14" s="143"/>
      <c r="E14" s="121"/>
      <c r="F14" s="136" t="s">
        <v>60</v>
      </c>
      <c r="G14" s="121"/>
      <c r="H14" s="126" t="s">
        <v>675</v>
      </c>
      <c r="I14" s="121"/>
      <c r="J14" s="120"/>
      <c r="K14" s="112"/>
    </row>
    <row r="15" spans="1:11" s="118" customFormat="1" ht="24" customHeight="1" thickBot="1">
      <c r="A15" s="117"/>
      <c r="B15" s="117"/>
      <c r="C15" s="121"/>
      <c r="D15" s="122"/>
      <c r="E15" s="121"/>
      <c r="F15" s="130"/>
      <c r="G15" s="121"/>
      <c r="H15" s="127"/>
      <c r="I15" s="121"/>
      <c r="J15" s="120"/>
      <c r="K15" s="112"/>
    </row>
    <row r="16" spans="1:11" s="118" customFormat="1" ht="24" customHeight="1">
      <c r="A16" s="117"/>
      <c r="B16" s="117"/>
      <c r="C16" s="121"/>
      <c r="D16" s="122"/>
      <c r="E16" s="154"/>
      <c r="F16" s="124" t="s">
        <v>517</v>
      </c>
      <c r="G16" s="121"/>
      <c r="H16" s="127"/>
      <c r="I16" s="121"/>
      <c r="J16" s="120"/>
      <c r="K16" s="112"/>
    </row>
    <row r="17" spans="1:11" s="118" customFormat="1" ht="24" customHeight="1">
      <c r="A17" s="117"/>
      <c r="B17" s="117"/>
      <c r="C17" s="121"/>
      <c r="D17" s="122" t="s">
        <v>121</v>
      </c>
      <c r="E17" s="154"/>
      <c r="F17" s="121"/>
      <c r="G17" s="121"/>
      <c r="H17" s="127" t="s">
        <v>100</v>
      </c>
      <c r="I17" s="121"/>
      <c r="J17" s="120"/>
      <c r="K17" s="112"/>
    </row>
    <row r="18" spans="1:11" s="118" customFormat="1" ht="24" customHeight="1" thickBot="1">
      <c r="A18" s="117"/>
      <c r="B18" s="117"/>
      <c r="C18" s="129" t="s">
        <v>197</v>
      </c>
      <c r="D18" s="123" t="str">
        <f>H42</f>
        <v>ABQ CC Ct. 10</v>
      </c>
      <c r="E18" s="121"/>
      <c r="F18" s="121" t="s">
        <v>524</v>
      </c>
      <c r="G18" s="121"/>
      <c r="H18" s="133" t="str">
        <f>E23</f>
        <v>ABQ CC Ct. 9</v>
      </c>
      <c r="I18" s="140" t="s">
        <v>186</v>
      </c>
      <c r="J18" s="120"/>
      <c r="K18" s="112"/>
    </row>
    <row r="19" spans="1:11" s="118" customFormat="1" ht="24" customHeight="1">
      <c r="A19" s="117"/>
      <c r="B19" s="117"/>
      <c r="C19" s="143" t="s">
        <v>672</v>
      </c>
      <c r="D19" s="122" t="s">
        <v>148</v>
      </c>
      <c r="E19" s="121"/>
      <c r="F19" s="134" t="s">
        <v>53</v>
      </c>
      <c r="G19" s="121"/>
      <c r="H19" s="127" t="s">
        <v>91</v>
      </c>
      <c r="I19" s="126" t="s">
        <v>768</v>
      </c>
      <c r="J19" s="120"/>
      <c r="K19" s="112"/>
    </row>
    <row r="20" spans="1:11" s="118" customFormat="1" ht="24" customHeight="1" thickBot="1">
      <c r="A20" s="117"/>
      <c r="B20" s="117"/>
      <c r="C20" s="122"/>
      <c r="D20" s="122"/>
      <c r="E20" s="140" t="s">
        <v>326</v>
      </c>
      <c r="F20" s="135" t="str">
        <f>D7</f>
        <v>ABQ CC Ct. 9</v>
      </c>
      <c r="G20" s="140" t="s">
        <v>322</v>
      </c>
      <c r="H20" s="127"/>
      <c r="I20" s="127"/>
      <c r="J20" s="120"/>
      <c r="K20" s="112"/>
    </row>
    <row r="21" spans="1:11" s="118" customFormat="1" ht="24" customHeight="1">
      <c r="A21" s="117"/>
      <c r="B21" s="117"/>
      <c r="C21" s="122"/>
      <c r="D21" s="122"/>
      <c r="E21" s="143"/>
      <c r="F21" s="144" t="s">
        <v>500</v>
      </c>
      <c r="G21" s="126" t="s">
        <v>634</v>
      </c>
      <c r="H21" s="127"/>
      <c r="I21" s="127"/>
      <c r="J21" s="120"/>
      <c r="K21" s="112"/>
    </row>
    <row r="22" spans="1:11" s="118" customFormat="1" ht="24" customHeight="1" thickBot="1">
      <c r="A22" s="117"/>
      <c r="B22" s="117"/>
      <c r="C22" s="122"/>
      <c r="D22" s="122"/>
      <c r="E22" s="122" t="s">
        <v>95</v>
      </c>
      <c r="F22" s="130"/>
      <c r="G22" s="127" t="s">
        <v>93</v>
      </c>
      <c r="H22" s="127"/>
      <c r="I22" s="127"/>
      <c r="J22" s="120"/>
      <c r="K22" s="112"/>
    </row>
    <row r="23" spans="1:11" s="118" customFormat="1" ht="24" customHeight="1" thickBot="1">
      <c r="A23" s="117"/>
      <c r="B23" s="117"/>
      <c r="C23" s="122"/>
      <c r="D23" s="138" t="s">
        <v>197</v>
      </c>
      <c r="E23" s="123" t="str">
        <f>G23</f>
        <v>ABQ CC Ct. 9</v>
      </c>
      <c r="F23" s="124" t="s">
        <v>506</v>
      </c>
      <c r="G23" s="133" t="str">
        <f>F13</f>
        <v>ABQ CC Ct. 9</v>
      </c>
      <c r="H23" s="129" t="s">
        <v>322</v>
      </c>
      <c r="I23" s="127"/>
      <c r="J23" s="120"/>
      <c r="K23" s="112"/>
    </row>
    <row r="24" spans="1:11" s="118" customFormat="1" ht="24" customHeight="1" thickBot="1">
      <c r="A24" s="117"/>
      <c r="B24" s="117"/>
      <c r="C24" s="122"/>
      <c r="D24" s="121" t="s">
        <v>740</v>
      </c>
      <c r="E24" s="122" t="s">
        <v>137</v>
      </c>
      <c r="F24" s="132" t="s">
        <v>501</v>
      </c>
      <c r="G24" s="127" t="s">
        <v>114</v>
      </c>
      <c r="H24" s="121" t="s">
        <v>720</v>
      </c>
      <c r="I24" s="127"/>
      <c r="J24" s="120"/>
      <c r="K24" s="112"/>
    </row>
    <row r="25" spans="1:11" s="118" customFormat="1" ht="24" customHeight="1">
      <c r="A25" s="117"/>
      <c r="B25" s="117"/>
      <c r="C25" s="122"/>
      <c r="D25" s="121"/>
      <c r="E25" s="122"/>
      <c r="F25" s="134" t="s">
        <v>92</v>
      </c>
      <c r="G25" s="127"/>
      <c r="H25" s="121"/>
      <c r="I25" s="127"/>
      <c r="J25" s="120"/>
      <c r="K25" s="112"/>
    </row>
    <row r="26" spans="1:11" s="118" customFormat="1" ht="24" customHeight="1" thickBot="1">
      <c r="A26" s="117"/>
      <c r="B26" s="117"/>
      <c r="C26" s="122"/>
      <c r="D26" s="121"/>
      <c r="E26" s="125" t="s">
        <v>197</v>
      </c>
      <c r="F26" s="135" t="str">
        <f>F20</f>
        <v>ABQ CC Ct. 9</v>
      </c>
      <c r="G26" s="129" t="s">
        <v>180</v>
      </c>
      <c r="H26" s="121"/>
      <c r="I26" s="127"/>
      <c r="J26" s="120"/>
      <c r="K26" s="112"/>
    </row>
    <row r="27" spans="1:11" s="118" customFormat="1" ht="24" customHeight="1">
      <c r="A27" s="117"/>
      <c r="B27" s="117"/>
      <c r="C27" s="122"/>
      <c r="D27" s="121"/>
      <c r="E27" s="121"/>
      <c r="F27" s="136" t="s">
        <v>56</v>
      </c>
      <c r="G27" s="121"/>
      <c r="H27" s="121"/>
      <c r="I27" s="127"/>
      <c r="J27" s="120"/>
      <c r="K27" s="112"/>
    </row>
    <row r="28" spans="1:11" s="118" customFormat="1" ht="24" customHeight="1" thickBot="1">
      <c r="A28" s="117"/>
      <c r="B28" s="117"/>
      <c r="C28" s="122"/>
      <c r="D28" s="121"/>
      <c r="E28" s="121"/>
      <c r="F28" s="130"/>
      <c r="G28" s="121"/>
      <c r="H28" s="121"/>
      <c r="I28" s="127"/>
      <c r="J28" s="120"/>
      <c r="K28" s="112"/>
    </row>
    <row r="29" spans="1:11" s="118" customFormat="1" ht="24" customHeight="1">
      <c r="A29" s="117"/>
      <c r="B29" s="117"/>
      <c r="C29" s="122" t="s">
        <v>153</v>
      </c>
      <c r="D29" s="121"/>
      <c r="E29" s="121"/>
      <c r="F29" s="124" t="s">
        <v>532</v>
      </c>
      <c r="G29" s="121"/>
      <c r="H29" s="121"/>
      <c r="I29" s="127" t="s">
        <v>120</v>
      </c>
      <c r="J29" s="120"/>
      <c r="K29" s="112"/>
    </row>
    <row r="30" spans="1:11" s="118" customFormat="1" ht="24" customHeight="1" thickBot="1">
      <c r="A30" s="117"/>
      <c r="B30" s="129" t="s">
        <v>192</v>
      </c>
      <c r="C30" s="123" t="str">
        <f>D18</f>
        <v>ABQ CC Ct. 10</v>
      </c>
      <c r="D30" s="121"/>
      <c r="E30" s="121"/>
      <c r="F30" s="121"/>
      <c r="G30" s="121"/>
      <c r="H30" s="121"/>
      <c r="I30" s="133" t="str">
        <f>H18</f>
        <v>ABQ CC Ct. 9</v>
      </c>
      <c r="J30" s="125" t="s">
        <v>320</v>
      </c>
      <c r="K30" s="112"/>
    </row>
    <row r="31" spans="1:11" s="118" customFormat="1" ht="24" customHeight="1">
      <c r="A31" s="117"/>
      <c r="B31" s="143" t="s">
        <v>804</v>
      </c>
      <c r="C31" s="122" t="s">
        <v>154</v>
      </c>
      <c r="D31" s="121"/>
      <c r="E31" s="121"/>
      <c r="F31" s="121"/>
      <c r="G31" s="121"/>
      <c r="H31" s="121"/>
      <c r="I31" s="127" t="s">
        <v>122</v>
      </c>
      <c r="J31" s="126" t="s">
        <v>803</v>
      </c>
      <c r="K31" s="112"/>
    </row>
    <row r="32" spans="1:11" s="118" customFormat="1" ht="24" customHeight="1" thickBot="1">
      <c r="A32" s="117"/>
      <c r="B32" s="122"/>
      <c r="C32" s="122"/>
      <c r="D32" s="121"/>
      <c r="E32" s="121"/>
      <c r="F32" s="121" t="s">
        <v>529</v>
      </c>
      <c r="G32" s="121"/>
      <c r="H32" s="121"/>
      <c r="I32" s="127"/>
      <c r="J32" s="127"/>
      <c r="K32" s="112"/>
    </row>
    <row r="33" spans="1:11" s="118" customFormat="1" ht="24" customHeight="1">
      <c r="A33" s="117"/>
      <c r="B33" s="122"/>
      <c r="C33" s="122"/>
      <c r="D33" s="121"/>
      <c r="E33" s="121"/>
      <c r="F33" s="134" t="s">
        <v>88</v>
      </c>
      <c r="G33" s="121"/>
      <c r="H33" s="121"/>
      <c r="I33" s="127"/>
      <c r="J33" s="128"/>
      <c r="K33" s="112"/>
    </row>
    <row r="34" spans="1:11" s="118" customFormat="1" ht="24" customHeight="1" thickBot="1">
      <c r="A34" s="117"/>
      <c r="B34" s="122"/>
      <c r="C34" s="122"/>
      <c r="D34" s="121"/>
      <c r="E34" s="140" t="s">
        <v>708</v>
      </c>
      <c r="F34" s="135" t="str">
        <f>F40</f>
        <v>ABQ CC Ct. 10</v>
      </c>
      <c r="G34" s="140" t="s">
        <v>707</v>
      </c>
      <c r="H34" s="121"/>
      <c r="I34" s="127"/>
      <c r="J34" s="128"/>
      <c r="K34" s="112"/>
    </row>
    <row r="35" spans="1:11" s="118" customFormat="1" ht="24" customHeight="1">
      <c r="A35" s="117"/>
      <c r="B35" s="122"/>
      <c r="C35" s="122"/>
      <c r="D35" s="121"/>
      <c r="E35" s="143"/>
      <c r="F35" s="136" t="s">
        <v>129</v>
      </c>
      <c r="G35" s="126" t="s">
        <v>710</v>
      </c>
      <c r="H35" s="121"/>
      <c r="I35" s="127"/>
      <c r="J35" s="155"/>
      <c r="K35" s="112"/>
    </row>
    <row r="36" spans="1:11" s="118" customFormat="1" ht="24" customHeight="1" thickBot="1">
      <c r="A36" s="117"/>
      <c r="B36" s="122"/>
      <c r="C36" s="122"/>
      <c r="D36" s="121"/>
      <c r="E36" s="122" t="s">
        <v>106</v>
      </c>
      <c r="F36" s="130"/>
      <c r="G36" s="127" t="s">
        <v>97</v>
      </c>
      <c r="H36" s="121"/>
      <c r="I36" s="127"/>
      <c r="J36" s="155"/>
      <c r="K36" s="112"/>
    </row>
    <row r="37" spans="1:11" s="118" customFormat="1" ht="24" customHeight="1" thickBot="1">
      <c r="A37" s="117"/>
      <c r="B37" s="122"/>
      <c r="C37" s="122"/>
      <c r="D37" s="129" t="s">
        <v>708</v>
      </c>
      <c r="E37" s="123" t="str">
        <f>G37</f>
        <v>ABQ CC Ct. 10</v>
      </c>
      <c r="F37" s="131" t="s">
        <v>447</v>
      </c>
      <c r="G37" s="133" t="str">
        <f>F47</f>
        <v>ABQ CC Ct. 10</v>
      </c>
      <c r="H37" s="125" t="s">
        <v>320</v>
      </c>
      <c r="I37" s="127"/>
      <c r="J37" s="155"/>
      <c r="K37" s="112"/>
    </row>
    <row r="38" spans="1:11" s="118" customFormat="1" ht="24" customHeight="1" thickBot="1">
      <c r="A38" s="117"/>
      <c r="B38" s="122"/>
      <c r="C38" s="122"/>
      <c r="D38" s="143" t="s">
        <v>735</v>
      </c>
      <c r="E38" s="122" t="s">
        <v>96</v>
      </c>
      <c r="F38" s="121" t="s">
        <v>510</v>
      </c>
      <c r="G38" s="127" t="s">
        <v>66</v>
      </c>
      <c r="H38" s="126" t="s">
        <v>709</v>
      </c>
      <c r="I38" s="127"/>
      <c r="J38" s="155"/>
      <c r="K38" s="112"/>
    </row>
    <row r="39" spans="1:11" s="118" customFormat="1" ht="24" customHeight="1">
      <c r="A39" s="117"/>
      <c r="B39" s="122"/>
      <c r="C39" s="122"/>
      <c r="D39" s="122"/>
      <c r="E39" s="122"/>
      <c r="F39" s="134" t="s">
        <v>54</v>
      </c>
      <c r="G39" s="127"/>
      <c r="H39" s="127"/>
      <c r="I39" s="127"/>
      <c r="J39" s="128"/>
      <c r="K39" s="112"/>
    </row>
    <row r="40" spans="1:11" s="118" customFormat="1" ht="24" customHeight="1" thickBot="1">
      <c r="A40" s="117"/>
      <c r="B40" s="122"/>
      <c r="C40" s="122"/>
      <c r="D40" s="122"/>
      <c r="E40" s="125" t="s">
        <v>325</v>
      </c>
      <c r="F40" s="135" t="str">
        <f>E7</f>
        <v>ABQ CC Ct. 10</v>
      </c>
      <c r="G40" s="129" t="s">
        <v>320</v>
      </c>
      <c r="H40" s="127"/>
      <c r="I40" s="127"/>
      <c r="J40" s="128"/>
      <c r="K40" s="112"/>
    </row>
    <row r="41" spans="1:11" s="118" customFormat="1" ht="24" customHeight="1">
      <c r="A41" s="117"/>
      <c r="B41" s="122"/>
      <c r="C41" s="122"/>
      <c r="D41" s="122" t="s">
        <v>124</v>
      </c>
      <c r="E41" s="121"/>
      <c r="F41" s="311" t="s">
        <v>448</v>
      </c>
      <c r="G41" s="121" t="s">
        <v>679</v>
      </c>
      <c r="H41" s="127" t="s">
        <v>99</v>
      </c>
      <c r="I41" s="127"/>
      <c r="J41" s="128"/>
      <c r="K41" s="112"/>
    </row>
    <row r="42" spans="1:11" s="118" customFormat="1" ht="24" customHeight="1" thickBot="1">
      <c r="A42" s="117"/>
      <c r="B42" s="122"/>
      <c r="C42" s="138" t="s">
        <v>708</v>
      </c>
      <c r="D42" s="123" t="str">
        <f>H60</f>
        <v>ABQ CC Ct. 11</v>
      </c>
      <c r="E42" s="121"/>
      <c r="F42" s="130"/>
      <c r="G42" s="121"/>
      <c r="H42" s="133" t="str">
        <f>E37</f>
        <v>ABQ CC Ct. 10</v>
      </c>
      <c r="I42" s="138" t="s">
        <v>320</v>
      </c>
      <c r="J42" s="128"/>
      <c r="K42" s="112"/>
    </row>
    <row r="43" spans="1:11" s="118" customFormat="1" ht="24" customHeight="1">
      <c r="A43" s="117"/>
      <c r="B43" s="122"/>
      <c r="C43" s="121" t="s">
        <v>754</v>
      </c>
      <c r="D43" s="122" t="s">
        <v>101</v>
      </c>
      <c r="E43" s="121"/>
      <c r="F43" s="124" t="s">
        <v>518</v>
      </c>
      <c r="G43" s="121"/>
      <c r="H43" s="127" t="s">
        <v>146</v>
      </c>
      <c r="I43" s="121" t="s">
        <v>790</v>
      </c>
      <c r="J43" s="128"/>
      <c r="K43" s="112"/>
    </row>
    <row r="44" spans="1:11" s="118" customFormat="1" ht="24" customHeight="1">
      <c r="A44" s="117"/>
      <c r="B44" s="122"/>
      <c r="C44" s="121"/>
      <c r="D44" s="122"/>
      <c r="E44" s="121"/>
      <c r="F44" s="121"/>
      <c r="G44" s="121"/>
      <c r="H44" s="127"/>
      <c r="I44" s="121"/>
      <c r="J44" s="128"/>
      <c r="K44" s="112"/>
    </row>
    <row r="45" spans="1:11" s="118" customFormat="1" ht="24" customHeight="1" thickBot="1">
      <c r="A45" s="117"/>
      <c r="B45" s="122"/>
      <c r="C45" s="121"/>
      <c r="D45" s="122"/>
      <c r="E45" s="121"/>
      <c r="F45" s="121" t="s">
        <v>527</v>
      </c>
      <c r="G45" s="121"/>
      <c r="H45" s="127"/>
      <c r="I45" s="121"/>
      <c r="J45" s="128"/>
      <c r="K45" s="112"/>
    </row>
    <row r="46" spans="1:11" s="118" customFormat="1" ht="24" customHeight="1">
      <c r="A46" s="117"/>
      <c r="B46" s="122"/>
      <c r="C46" s="121"/>
      <c r="D46" s="122"/>
      <c r="E46" s="121"/>
      <c r="F46" s="134" t="s">
        <v>98</v>
      </c>
      <c r="G46" s="121"/>
      <c r="H46" s="127"/>
      <c r="I46" s="121"/>
      <c r="J46" s="128"/>
      <c r="K46" s="112"/>
    </row>
    <row r="47" spans="1:11" s="118" customFormat="1" ht="24" customHeight="1" thickBot="1">
      <c r="A47" s="117"/>
      <c r="B47" s="122"/>
      <c r="C47" s="121"/>
      <c r="D47" s="125" t="s">
        <v>144</v>
      </c>
      <c r="E47" s="140"/>
      <c r="F47" s="135" t="str">
        <f>F34</f>
        <v>ABQ CC Ct. 10</v>
      </c>
      <c r="G47" s="140"/>
      <c r="H47" s="129" t="s">
        <v>692</v>
      </c>
      <c r="I47" s="121"/>
      <c r="J47" s="128"/>
      <c r="K47" s="112"/>
    </row>
    <row r="48" spans="1:11" s="118" customFormat="1" ht="24" customHeight="1">
      <c r="A48" s="117"/>
      <c r="B48" s="122"/>
      <c r="C48" s="121"/>
      <c r="D48" s="156"/>
      <c r="E48" s="121"/>
      <c r="F48" s="136" t="s">
        <v>71</v>
      </c>
      <c r="G48" s="121"/>
      <c r="H48" s="156" t="s">
        <v>693</v>
      </c>
      <c r="I48" s="121"/>
      <c r="J48" s="128"/>
      <c r="K48" s="112"/>
    </row>
    <row r="49" spans="1:11" s="118" customFormat="1" ht="24" customHeight="1" thickBot="1">
      <c r="A49" s="117"/>
      <c r="B49" s="122"/>
      <c r="C49" s="121"/>
      <c r="D49" s="121"/>
      <c r="E49" s="121"/>
      <c r="F49" s="130"/>
      <c r="G49" s="121"/>
      <c r="H49" s="121"/>
      <c r="I49" s="121"/>
      <c r="J49" s="128"/>
      <c r="K49" s="112"/>
    </row>
    <row r="50" spans="1:11" s="118" customFormat="1" ht="24" customHeight="1">
      <c r="A50" s="381" t="s">
        <v>830</v>
      </c>
      <c r="B50" s="122" t="s">
        <v>152</v>
      </c>
      <c r="C50" s="121"/>
      <c r="D50" s="121"/>
      <c r="E50" s="154"/>
      <c r="F50" s="124" t="s">
        <v>499</v>
      </c>
      <c r="G50" s="121"/>
      <c r="H50" s="121"/>
      <c r="I50" s="121"/>
      <c r="J50" s="127" t="s">
        <v>155</v>
      </c>
      <c r="K50" s="179" t="s">
        <v>632</v>
      </c>
    </row>
    <row r="51" spans="1:11" s="118" customFormat="1" ht="24" customHeight="1">
      <c r="A51" s="380" t="s">
        <v>192</v>
      </c>
      <c r="B51" s="123" t="str">
        <f>C30</f>
        <v>ABQ CC Ct. 10</v>
      </c>
      <c r="C51" s="117"/>
      <c r="D51" s="121"/>
      <c r="E51" s="121"/>
      <c r="F51" s="121"/>
      <c r="G51" s="121"/>
      <c r="H51" s="121"/>
      <c r="I51" s="121"/>
      <c r="J51" s="133" t="str">
        <f>I30</f>
        <v>ABQ CC Ct. 9</v>
      </c>
      <c r="K51" s="377" t="s">
        <v>689</v>
      </c>
    </row>
    <row r="52" spans="1:11" s="118" customFormat="1" ht="24" customHeight="1">
      <c r="A52" s="121" t="s">
        <v>34</v>
      </c>
      <c r="B52" s="122" t="s">
        <v>138</v>
      </c>
      <c r="C52" s="117"/>
      <c r="D52" s="145"/>
      <c r="E52" s="121"/>
      <c r="F52" s="146"/>
      <c r="G52" s="145"/>
      <c r="H52" s="145"/>
      <c r="I52" s="121"/>
      <c r="J52" s="127" t="s">
        <v>119</v>
      </c>
      <c r="K52" s="121" t="s">
        <v>35</v>
      </c>
    </row>
    <row r="53" spans="1:11" s="118" customFormat="1" ht="24" customHeight="1" thickBot="1">
      <c r="A53" s="121" t="s">
        <v>36</v>
      </c>
      <c r="B53" s="157"/>
      <c r="C53" s="121"/>
      <c r="D53" s="121"/>
      <c r="E53" s="121"/>
      <c r="F53" s="121" t="s">
        <v>446</v>
      </c>
      <c r="G53" s="121"/>
      <c r="H53" s="121"/>
      <c r="I53" s="121"/>
      <c r="J53" s="155"/>
      <c r="K53" s="121" t="s">
        <v>36</v>
      </c>
    </row>
    <row r="54" spans="1:11" s="118" customFormat="1" ht="24" customHeight="1">
      <c r="A54" s="117"/>
      <c r="B54" s="157"/>
      <c r="C54" s="121"/>
      <c r="D54" s="121"/>
      <c r="E54" s="121"/>
      <c r="F54" s="134" t="s">
        <v>103</v>
      </c>
      <c r="G54" s="121"/>
      <c r="H54" s="121"/>
      <c r="I54" s="121"/>
      <c r="J54" s="128"/>
      <c r="K54" s="112"/>
    </row>
    <row r="55" spans="1:11" s="118" customFormat="1" ht="24" customHeight="1" thickBot="1">
      <c r="A55" s="117"/>
      <c r="B55" s="157"/>
      <c r="C55" s="121"/>
      <c r="D55" s="140" t="s">
        <v>691</v>
      </c>
      <c r="E55" s="140"/>
      <c r="F55" s="135" t="str">
        <f>F87</f>
        <v>ABQ CC Ct. 17</v>
      </c>
      <c r="G55" s="140"/>
      <c r="H55" s="140" t="s">
        <v>689</v>
      </c>
      <c r="I55" s="121"/>
      <c r="J55" s="128"/>
      <c r="K55" s="112"/>
    </row>
    <row r="56" spans="1:11" s="118" customFormat="1" ht="24" customHeight="1">
      <c r="A56" s="117"/>
      <c r="B56" s="157"/>
      <c r="C56" s="121"/>
      <c r="D56" s="143"/>
      <c r="E56" s="121"/>
      <c r="F56" s="136" t="s">
        <v>72</v>
      </c>
      <c r="G56" s="121"/>
      <c r="H56" s="126" t="s">
        <v>690</v>
      </c>
      <c r="I56" s="121"/>
      <c r="J56" s="128"/>
      <c r="K56" s="112"/>
    </row>
    <row r="57" spans="1:11" s="118" customFormat="1" ht="24" customHeight="1" thickBot="1">
      <c r="A57" s="117"/>
      <c r="B57" s="157"/>
      <c r="C57" s="121"/>
      <c r="D57" s="122"/>
      <c r="E57" s="121"/>
      <c r="F57" s="130"/>
      <c r="G57" s="121"/>
      <c r="H57" s="127"/>
      <c r="I57" s="121"/>
      <c r="J57" s="128"/>
      <c r="K57" s="112"/>
    </row>
    <row r="58" spans="1:11" s="118" customFormat="1" ht="24" customHeight="1">
      <c r="A58" s="117"/>
      <c r="B58" s="157"/>
      <c r="C58" s="121"/>
      <c r="D58" s="122"/>
      <c r="E58" s="154"/>
      <c r="F58" s="124" t="s">
        <v>530</v>
      </c>
      <c r="G58" s="121"/>
      <c r="H58" s="127"/>
      <c r="I58" s="121"/>
      <c r="J58" s="128"/>
      <c r="K58" s="112"/>
    </row>
    <row r="59" spans="1:11" s="118" customFormat="1" ht="24" customHeight="1">
      <c r="A59" s="117"/>
      <c r="B59" s="157"/>
      <c r="C59" s="121"/>
      <c r="D59" s="122" t="s">
        <v>123</v>
      </c>
      <c r="E59" s="154"/>
      <c r="F59" s="121"/>
      <c r="G59" s="121"/>
      <c r="H59" s="127" t="s">
        <v>94</v>
      </c>
      <c r="I59" s="121"/>
      <c r="J59" s="128"/>
      <c r="K59" s="112"/>
    </row>
    <row r="60" spans="1:11" s="118" customFormat="1" ht="24" customHeight="1" thickBot="1">
      <c r="A60" s="117"/>
      <c r="B60" s="157"/>
      <c r="C60" s="129" t="s">
        <v>187</v>
      </c>
      <c r="D60" s="123" t="str">
        <f>D82</f>
        <v>ABQ CC Ct. 17</v>
      </c>
      <c r="E60" s="121"/>
      <c r="F60" s="121" t="s">
        <v>516</v>
      </c>
      <c r="G60" s="121"/>
      <c r="H60" s="133" t="str">
        <f>E65</f>
        <v>ABQ CC Ct. 11</v>
      </c>
      <c r="I60" s="140" t="s">
        <v>689</v>
      </c>
      <c r="J60" s="128"/>
      <c r="K60" s="112"/>
    </row>
    <row r="61" spans="1:11" s="118" customFormat="1" ht="24" customHeight="1">
      <c r="A61" s="117"/>
      <c r="B61" s="157"/>
      <c r="C61" s="143" t="s">
        <v>767</v>
      </c>
      <c r="D61" s="122" t="s">
        <v>125</v>
      </c>
      <c r="E61" s="121"/>
      <c r="F61" s="134" t="s">
        <v>104</v>
      </c>
      <c r="G61" s="121"/>
      <c r="H61" s="127" t="s">
        <v>90</v>
      </c>
      <c r="I61" s="126" t="s">
        <v>730</v>
      </c>
      <c r="J61" s="128"/>
      <c r="K61" s="112"/>
    </row>
    <row r="62" spans="1:11" s="118" customFormat="1" ht="24" customHeight="1" thickBot="1">
      <c r="A62" s="117"/>
      <c r="B62" s="157"/>
      <c r="C62" s="122"/>
      <c r="D62" s="122"/>
      <c r="E62" s="140" t="s">
        <v>187</v>
      </c>
      <c r="F62" s="135" t="str">
        <f>F68</f>
        <v>ABQ CC Ct. 11</v>
      </c>
      <c r="G62" s="140" t="s">
        <v>191</v>
      </c>
      <c r="H62" s="127"/>
      <c r="I62" s="127"/>
      <c r="J62" s="128"/>
      <c r="K62" s="112"/>
    </row>
    <row r="63" spans="1:11" s="118" customFormat="1" ht="24" customHeight="1">
      <c r="A63" s="117"/>
      <c r="B63" s="157"/>
      <c r="C63" s="122"/>
      <c r="D63" s="122"/>
      <c r="E63" s="143"/>
      <c r="F63" s="136" t="s">
        <v>69</v>
      </c>
      <c r="G63" s="126" t="s">
        <v>663</v>
      </c>
      <c r="H63" s="127"/>
      <c r="I63" s="127"/>
      <c r="J63" s="128"/>
      <c r="K63" s="112"/>
    </row>
    <row r="64" spans="1:11" s="118" customFormat="1" ht="24" customHeight="1" thickBot="1">
      <c r="A64" s="117"/>
      <c r="B64" s="157"/>
      <c r="C64" s="122"/>
      <c r="D64" s="122"/>
      <c r="E64" s="122" t="s">
        <v>102</v>
      </c>
      <c r="F64" s="130"/>
      <c r="G64" s="127" t="s">
        <v>110</v>
      </c>
      <c r="H64" s="127"/>
      <c r="I64" s="127"/>
      <c r="J64" s="128"/>
      <c r="K64" s="112"/>
    </row>
    <row r="65" spans="1:11" s="118" customFormat="1" ht="24" customHeight="1" thickBot="1">
      <c r="A65" s="117"/>
      <c r="B65" s="157"/>
      <c r="C65" s="122"/>
      <c r="D65" s="138" t="s">
        <v>187</v>
      </c>
      <c r="E65" s="123" t="str">
        <f>G65</f>
        <v>ABQ CC Ct. 11</v>
      </c>
      <c r="F65" s="131" t="s">
        <v>513</v>
      </c>
      <c r="G65" s="133" t="str">
        <f>F62</f>
        <v>ABQ CC Ct. 11</v>
      </c>
      <c r="H65" s="129" t="s">
        <v>191</v>
      </c>
      <c r="I65" s="127"/>
      <c r="J65" s="128"/>
      <c r="K65" s="112"/>
    </row>
    <row r="66" spans="1:11" s="118" customFormat="1" ht="24" customHeight="1" thickBot="1">
      <c r="A66" s="117"/>
      <c r="B66" s="157"/>
      <c r="C66" s="122"/>
      <c r="D66" s="121" t="s">
        <v>705</v>
      </c>
      <c r="E66" s="122" t="s">
        <v>86</v>
      </c>
      <c r="F66" s="121" t="s">
        <v>504</v>
      </c>
      <c r="G66" s="127" t="s">
        <v>45</v>
      </c>
      <c r="H66" s="121" t="s">
        <v>699</v>
      </c>
      <c r="I66" s="127"/>
      <c r="J66" s="128"/>
      <c r="K66" s="112"/>
    </row>
    <row r="67" spans="1:11" s="118" customFormat="1" ht="24" customHeight="1">
      <c r="A67" s="117"/>
      <c r="B67" s="157"/>
      <c r="C67" s="122"/>
      <c r="D67" s="121"/>
      <c r="E67" s="122"/>
      <c r="F67" s="134" t="s">
        <v>89</v>
      </c>
      <c r="G67" s="127"/>
      <c r="H67" s="121"/>
      <c r="I67" s="127"/>
      <c r="J67" s="128"/>
      <c r="K67" s="112"/>
    </row>
    <row r="68" spans="1:11" s="118" customFormat="1" ht="24" customHeight="1" thickBot="1">
      <c r="A68" s="117"/>
      <c r="B68" s="157"/>
      <c r="C68" s="122"/>
      <c r="D68" s="121"/>
      <c r="E68" s="125" t="s">
        <v>201</v>
      </c>
      <c r="F68" s="135" t="str">
        <f>G7</f>
        <v>ABQ CC Ct. 11</v>
      </c>
      <c r="G68" s="129" t="s">
        <v>337</v>
      </c>
      <c r="H68" s="121"/>
      <c r="I68" s="127"/>
      <c r="J68" s="128"/>
      <c r="K68" s="112"/>
    </row>
    <row r="69" spans="1:11" s="118" customFormat="1" ht="24" customHeight="1">
      <c r="A69" s="117"/>
      <c r="B69" s="157"/>
      <c r="C69" s="122"/>
      <c r="D69" s="121"/>
      <c r="E69" s="121"/>
      <c r="F69" s="137" t="s">
        <v>512</v>
      </c>
      <c r="G69" s="121" t="s">
        <v>645</v>
      </c>
      <c r="H69" s="121"/>
      <c r="I69" s="127"/>
      <c r="J69" s="128"/>
      <c r="K69" s="112"/>
    </row>
    <row r="70" spans="1:11" s="118" customFormat="1" ht="24" customHeight="1" thickBot="1">
      <c r="A70" s="117"/>
      <c r="B70" s="157"/>
      <c r="C70" s="122" t="s">
        <v>151</v>
      </c>
      <c r="D70" s="121"/>
      <c r="E70" s="121"/>
      <c r="F70" s="130"/>
      <c r="G70" s="121"/>
      <c r="H70" s="121"/>
      <c r="I70" s="127" t="s">
        <v>127</v>
      </c>
      <c r="J70" s="128"/>
      <c r="K70" s="112"/>
    </row>
    <row r="71" spans="1:11" s="118" customFormat="1" ht="24" customHeight="1" thickBot="1">
      <c r="A71" s="117"/>
      <c r="B71" s="138" t="s">
        <v>187</v>
      </c>
      <c r="C71" s="123" t="str">
        <f>D60</f>
        <v>ABQ CC Ct. 17</v>
      </c>
      <c r="D71" s="121"/>
      <c r="E71" s="121"/>
      <c r="F71" s="124" t="s">
        <v>528</v>
      </c>
      <c r="G71" s="121"/>
      <c r="H71" s="121"/>
      <c r="I71" s="133" t="str">
        <f>D42</f>
        <v>ABQ CC Ct. 11</v>
      </c>
      <c r="J71" s="138" t="s">
        <v>689</v>
      </c>
      <c r="K71" s="112"/>
    </row>
    <row r="72" spans="1:11" s="118" customFormat="1" ht="24" customHeight="1">
      <c r="A72" s="117"/>
      <c r="B72" s="121" t="s">
        <v>797</v>
      </c>
      <c r="C72" s="122" t="s">
        <v>128</v>
      </c>
      <c r="D72" s="121"/>
      <c r="E72" s="121"/>
      <c r="F72" s="121"/>
      <c r="G72" s="121"/>
      <c r="H72" s="121"/>
      <c r="I72" s="127" t="s">
        <v>156</v>
      </c>
      <c r="J72" s="121"/>
      <c r="K72" s="112"/>
    </row>
    <row r="73" spans="1:11" s="118" customFormat="1" ht="24" customHeight="1">
      <c r="A73" s="117"/>
      <c r="B73" s="155"/>
      <c r="C73" s="117"/>
      <c r="D73" s="121"/>
      <c r="E73" s="121"/>
      <c r="F73" s="121"/>
      <c r="G73" s="121"/>
      <c r="H73" s="121"/>
      <c r="I73" s="155"/>
      <c r="J73" s="117"/>
      <c r="K73" s="112"/>
    </row>
    <row r="74" spans="1:11" s="118" customFormat="1" ht="24" customHeight="1">
      <c r="A74" s="117"/>
      <c r="B74" s="121"/>
      <c r="C74" s="122"/>
      <c r="D74" s="121"/>
      <c r="E74" s="121"/>
      <c r="F74" s="139"/>
      <c r="G74" s="121"/>
      <c r="H74" s="121"/>
      <c r="I74" s="127"/>
      <c r="J74" s="120"/>
      <c r="K74" s="112"/>
    </row>
    <row r="75" spans="1:11" s="118" customFormat="1" ht="24" customHeight="1" thickBot="1">
      <c r="A75" s="117"/>
      <c r="B75" s="121"/>
      <c r="C75" s="122"/>
      <c r="D75" s="121"/>
      <c r="E75" s="121"/>
      <c r="F75" s="121" t="s">
        <v>511</v>
      </c>
      <c r="G75" s="121"/>
      <c r="H75" s="121"/>
      <c r="I75" s="127"/>
      <c r="J75" s="120"/>
      <c r="K75" s="112"/>
    </row>
    <row r="76" spans="1:11" s="118" customFormat="1" ht="24" customHeight="1">
      <c r="A76" s="117"/>
      <c r="B76" s="121"/>
      <c r="C76" s="122"/>
      <c r="D76" s="121"/>
      <c r="E76" s="121"/>
      <c r="F76" s="134" t="s">
        <v>108</v>
      </c>
      <c r="G76" s="121"/>
      <c r="H76" s="121"/>
      <c r="I76" s="127"/>
      <c r="J76" s="120"/>
      <c r="K76" s="112"/>
    </row>
    <row r="77" spans="1:11" s="118" customFormat="1" ht="24" customHeight="1" thickBot="1">
      <c r="A77" s="117"/>
      <c r="B77" s="121"/>
      <c r="C77" s="122"/>
      <c r="D77" s="140" t="s">
        <v>178</v>
      </c>
      <c r="E77" s="141"/>
      <c r="F77" s="135" t="str">
        <f>H7</f>
        <v>ABQ CC Ct. 17</v>
      </c>
      <c r="G77" s="142"/>
      <c r="H77" s="140" t="s">
        <v>321</v>
      </c>
      <c r="I77" s="127"/>
      <c r="J77" s="120"/>
      <c r="K77" s="112"/>
    </row>
    <row r="78" spans="1:11" s="118" customFormat="1" ht="24" customHeight="1">
      <c r="A78" s="117"/>
      <c r="B78" s="121"/>
      <c r="C78" s="122"/>
      <c r="D78" s="143"/>
      <c r="E78" s="121"/>
      <c r="F78" s="137" t="s">
        <v>519</v>
      </c>
      <c r="G78" s="121"/>
      <c r="H78" s="126" t="s">
        <v>633</v>
      </c>
      <c r="I78" s="127"/>
      <c r="J78" s="120"/>
      <c r="K78" s="112"/>
    </row>
    <row r="79" spans="1:11" s="118" customFormat="1" ht="24" customHeight="1" thickBot="1">
      <c r="A79" s="117"/>
      <c r="B79" s="121"/>
      <c r="C79" s="122"/>
      <c r="D79" s="122"/>
      <c r="E79" s="121"/>
      <c r="F79" s="130"/>
      <c r="G79" s="121"/>
      <c r="H79" s="127"/>
      <c r="I79" s="127"/>
      <c r="J79" s="120"/>
      <c r="K79" s="112"/>
    </row>
    <row r="80" spans="1:11" s="118" customFormat="1" ht="24" customHeight="1">
      <c r="A80" s="117"/>
      <c r="B80" s="121"/>
      <c r="C80" s="122"/>
      <c r="D80" s="122"/>
      <c r="E80" s="121"/>
      <c r="F80" s="124" t="s">
        <v>533</v>
      </c>
      <c r="G80" s="121"/>
      <c r="H80" s="127"/>
      <c r="I80" s="127"/>
      <c r="J80" s="120"/>
      <c r="K80" s="112"/>
    </row>
    <row r="81" spans="1:11" s="118" customFormat="1" ht="24" customHeight="1">
      <c r="A81" s="117"/>
      <c r="B81" s="121"/>
      <c r="C81" s="122"/>
      <c r="D81" s="122" t="s">
        <v>105</v>
      </c>
      <c r="E81" s="121"/>
      <c r="F81" s="121"/>
      <c r="G81" s="121"/>
      <c r="H81" s="127" t="s">
        <v>109</v>
      </c>
      <c r="I81" s="127"/>
      <c r="J81" s="120"/>
      <c r="K81" s="112"/>
    </row>
    <row r="82" spans="1:11" s="118" customFormat="1" ht="24" customHeight="1" thickBot="1">
      <c r="A82" s="117"/>
      <c r="B82" s="121"/>
      <c r="C82" s="138" t="s">
        <v>178</v>
      </c>
      <c r="D82" s="123" t="str">
        <f>H82</f>
        <v>ABQ CC Ct. 17</v>
      </c>
      <c r="E82" s="121"/>
      <c r="F82" s="121"/>
      <c r="G82" s="121"/>
      <c r="H82" s="133" t="str">
        <f>F55</f>
        <v>ABQ CC Ct. 17</v>
      </c>
      <c r="I82" s="138" t="s">
        <v>185</v>
      </c>
      <c r="J82" s="120"/>
      <c r="K82" s="112"/>
    </row>
    <row r="83" spans="1:11" s="118" customFormat="1" ht="24" customHeight="1">
      <c r="A83" s="117"/>
      <c r="B83" s="121"/>
      <c r="C83" s="121" t="s">
        <v>741</v>
      </c>
      <c r="D83" s="122" t="s">
        <v>107</v>
      </c>
      <c r="E83" s="121"/>
      <c r="F83" s="121"/>
      <c r="G83" s="121"/>
      <c r="H83" s="127" t="s">
        <v>62</v>
      </c>
      <c r="I83" s="121" t="s">
        <v>793</v>
      </c>
      <c r="J83" s="120"/>
      <c r="K83" s="112"/>
    </row>
    <row r="84" spans="1:11" s="118" customFormat="1" ht="24" customHeight="1">
      <c r="A84" s="117"/>
      <c r="B84" s="121"/>
      <c r="C84" s="121"/>
      <c r="D84" s="122"/>
      <c r="E84" s="121"/>
      <c r="F84" s="121"/>
      <c r="G84" s="121"/>
      <c r="H84" s="127"/>
      <c r="I84" s="121"/>
      <c r="J84" s="120"/>
      <c r="K84" s="112"/>
    </row>
    <row r="85" spans="1:11" s="118" customFormat="1" ht="24" customHeight="1" thickBot="1">
      <c r="A85" s="117"/>
      <c r="B85" s="121"/>
      <c r="C85" s="121"/>
      <c r="D85" s="122"/>
      <c r="E85" s="121"/>
      <c r="F85" s="132" t="s">
        <v>520</v>
      </c>
      <c r="G85" s="121"/>
      <c r="H85" s="127"/>
      <c r="I85" s="121"/>
      <c r="J85" s="120"/>
      <c r="K85" s="112"/>
    </row>
    <row r="86" spans="1:11" s="118" customFormat="1" ht="24" customHeight="1">
      <c r="A86" s="117"/>
      <c r="B86" s="121"/>
      <c r="C86" s="121"/>
      <c r="D86" s="122"/>
      <c r="E86" s="121"/>
      <c r="F86" s="134" t="s">
        <v>111</v>
      </c>
      <c r="G86" s="121"/>
      <c r="H86" s="127"/>
      <c r="I86" s="121"/>
      <c r="J86" s="120"/>
      <c r="K86" s="112"/>
    </row>
    <row r="87" spans="1:11" s="118" customFormat="1" ht="24" customHeight="1" thickBot="1">
      <c r="A87" s="117"/>
      <c r="B87" s="121"/>
      <c r="C87" s="121"/>
      <c r="D87" s="125" t="s">
        <v>323</v>
      </c>
      <c r="E87" s="140"/>
      <c r="F87" s="135" t="str">
        <f>F77</f>
        <v>ABQ CC Ct. 17</v>
      </c>
      <c r="G87" s="140"/>
      <c r="H87" s="129" t="s">
        <v>185</v>
      </c>
      <c r="I87" s="121"/>
      <c r="J87" s="120"/>
      <c r="K87" s="112"/>
    </row>
    <row r="88" spans="1:11" s="118" customFormat="1" ht="24" customHeight="1">
      <c r="A88" s="117"/>
      <c r="B88" s="121"/>
      <c r="C88" s="121"/>
      <c r="D88" s="156"/>
      <c r="E88" s="121"/>
      <c r="F88" s="136" t="s">
        <v>61</v>
      </c>
      <c r="G88" s="121"/>
      <c r="H88" s="156" t="s">
        <v>719</v>
      </c>
      <c r="I88" s="121"/>
      <c r="J88" s="120"/>
      <c r="K88" s="112"/>
    </row>
    <row r="89" spans="1:11" s="118" customFormat="1" ht="24" customHeight="1" thickBot="1">
      <c r="A89" s="117"/>
      <c r="B89" s="121"/>
      <c r="C89" s="121"/>
      <c r="D89" s="121"/>
      <c r="E89" s="121"/>
      <c r="F89" s="130"/>
      <c r="G89" s="121"/>
      <c r="H89" s="121"/>
      <c r="I89" s="121"/>
      <c r="J89" s="120"/>
      <c r="K89" s="112"/>
    </row>
    <row r="90" spans="1:11" s="118" customFormat="1" ht="24" customHeight="1">
      <c r="A90" s="117"/>
      <c r="B90" s="121"/>
      <c r="C90" s="121"/>
      <c r="D90" s="121"/>
      <c r="E90" s="154"/>
      <c r="F90" s="124" t="s">
        <v>507</v>
      </c>
      <c r="G90" s="121"/>
      <c r="H90" s="121"/>
      <c r="I90" s="121"/>
      <c r="J90" s="120"/>
      <c r="K90" s="112"/>
    </row>
    <row r="91" spans="1:11" ht="24" customHeight="1">
      <c r="A91" s="19"/>
      <c r="B91" s="116"/>
      <c r="C91" s="116"/>
      <c r="D91" s="16"/>
      <c r="E91" s="16"/>
      <c r="F91" s="16"/>
      <c r="G91" s="16"/>
      <c r="H91" s="16"/>
      <c r="I91" s="16"/>
      <c r="J91" s="158"/>
      <c r="K91"/>
    </row>
    <row r="92" spans="1:11" ht="24" customHeight="1">
      <c r="A92" s="19"/>
      <c r="B92" s="20"/>
      <c r="C92" s="22" t="s">
        <v>52</v>
      </c>
      <c r="D92" s="116"/>
      <c r="E92" s="116"/>
      <c r="F92" s="116"/>
      <c r="G92" s="116"/>
      <c r="H92" s="116"/>
      <c r="I92" s="116"/>
      <c r="J92" s="116"/>
      <c r="K92"/>
    </row>
    <row r="93" spans="1:11" ht="12.75">
      <c r="A93" s="19"/>
      <c r="B93" s="116"/>
      <c r="C93" s="116"/>
      <c r="D93" s="116"/>
      <c r="E93" s="116"/>
      <c r="F93" s="27"/>
      <c r="G93" s="116"/>
      <c r="H93" s="116"/>
      <c r="I93" s="116"/>
      <c r="J93" s="116"/>
      <c r="K93"/>
    </row>
    <row r="94" spans="1:11" ht="12.75">
      <c r="A94" s="19"/>
      <c r="B94" s="116"/>
      <c r="C94" s="116"/>
      <c r="D94" s="116"/>
      <c r="E94" s="116"/>
      <c r="F94" s="27"/>
      <c r="G94" s="116"/>
      <c r="H94" s="116"/>
      <c r="I94" s="116"/>
      <c r="J94" s="116"/>
      <c r="K94"/>
    </row>
    <row r="95" spans="1:11" ht="12.75">
      <c r="A95" s="19"/>
      <c r="B95" s="116"/>
      <c r="C95" s="116"/>
      <c r="D95" s="116"/>
      <c r="E95" s="116"/>
      <c r="F95" s="27"/>
      <c r="G95" s="116"/>
      <c r="H95" s="116"/>
      <c r="I95" s="116"/>
      <c r="J95" s="116"/>
      <c r="K95"/>
    </row>
    <row r="96" spans="1:11" ht="12.75">
      <c r="A96" s="19"/>
      <c r="B96" s="116"/>
      <c r="C96" s="116"/>
      <c r="D96" s="116"/>
      <c r="E96" s="116"/>
      <c r="F96" s="27"/>
      <c r="G96" s="116"/>
      <c r="H96" s="116"/>
      <c r="I96" s="116"/>
      <c r="J96" s="116"/>
      <c r="K96"/>
    </row>
    <row r="97" spans="1:11" ht="12.75">
      <c r="A97" s="19"/>
      <c r="B97" s="116"/>
      <c r="C97" s="116"/>
      <c r="D97" s="116"/>
      <c r="E97" s="116"/>
      <c r="F97" s="27"/>
      <c r="G97" s="116"/>
      <c r="H97" s="116"/>
      <c r="I97" s="116"/>
      <c r="J97" s="116"/>
      <c r="K97"/>
    </row>
    <row r="98" spans="1:11" ht="12.75">
      <c r="A98" s="19"/>
      <c r="B98" s="116"/>
      <c r="C98" s="116"/>
      <c r="D98" s="116"/>
      <c r="E98" s="116"/>
      <c r="F98" s="27"/>
      <c r="G98" s="116"/>
      <c r="H98" s="116"/>
      <c r="I98" s="116"/>
      <c r="J98" s="116"/>
      <c r="K98"/>
    </row>
    <row r="99" spans="1:11" ht="12.75">
      <c r="A99" s="19"/>
      <c r="B99" s="116"/>
      <c r="C99" s="116"/>
      <c r="D99" s="116"/>
      <c r="E99" s="116"/>
      <c r="F99" s="27"/>
      <c r="G99" s="116"/>
      <c r="H99" s="116"/>
      <c r="I99" s="116"/>
      <c r="J99" s="116"/>
      <c r="K99"/>
    </row>
    <row r="100" spans="1:11" ht="12.75">
      <c r="A100" s="19"/>
      <c r="B100" s="116"/>
      <c r="C100" s="116"/>
      <c r="D100" s="116"/>
      <c r="E100" s="116"/>
      <c r="F100" s="27"/>
      <c r="G100" s="116"/>
      <c r="H100" s="116"/>
      <c r="I100" s="116"/>
      <c r="J100" s="116"/>
      <c r="K100"/>
    </row>
    <row r="101" spans="1:11" ht="12.75">
      <c r="A101" s="19"/>
      <c r="B101" s="116"/>
      <c r="C101" s="116"/>
      <c r="D101" s="116"/>
      <c r="E101" s="116"/>
      <c r="F101" s="27"/>
      <c r="G101" s="116"/>
      <c r="H101" s="116"/>
      <c r="I101" s="116"/>
      <c r="J101" s="116"/>
      <c r="K101"/>
    </row>
    <row r="102" spans="1:11" ht="12.75">
      <c r="A102" s="19"/>
      <c r="B102" s="116"/>
      <c r="C102" s="116"/>
      <c r="D102" s="116"/>
      <c r="E102" s="116"/>
      <c r="F102" s="27"/>
      <c r="G102" s="116"/>
      <c r="H102" s="116"/>
      <c r="I102" s="116"/>
      <c r="J102" s="116"/>
      <c r="K102"/>
    </row>
    <row r="103" spans="1:11" ht="12.75">
      <c r="A103" s="19"/>
      <c r="B103" s="116"/>
      <c r="C103" s="116"/>
      <c r="D103" s="116"/>
      <c r="E103" s="116"/>
      <c r="F103" s="27"/>
      <c r="G103" s="116"/>
      <c r="H103" s="116"/>
      <c r="I103" s="116"/>
      <c r="J103" s="116"/>
      <c r="K103"/>
    </row>
    <row r="104" spans="1:11" ht="12.75">
      <c r="A104" s="19"/>
      <c r="B104" s="116"/>
      <c r="C104" s="116"/>
      <c r="D104" s="116"/>
      <c r="E104" s="116"/>
      <c r="F104" s="27"/>
      <c r="G104" s="116"/>
      <c r="H104" s="116"/>
      <c r="I104" s="116"/>
      <c r="J104" s="116"/>
      <c r="K104"/>
    </row>
    <row r="105" spans="1:11" ht="12.75">
      <c r="A105" s="19"/>
      <c r="B105" s="116"/>
      <c r="C105" s="116"/>
      <c r="D105" s="116"/>
      <c r="E105" s="116"/>
      <c r="F105" s="27"/>
      <c r="G105" s="116"/>
      <c r="H105" s="116"/>
      <c r="I105" s="116"/>
      <c r="J105" s="116"/>
      <c r="K105"/>
    </row>
    <row r="106" spans="1:10" ht="12.75">
      <c r="A106" s="19"/>
      <c r="B106" s="116"/>
      <c r="C106" s="116"/>
      <c r="D106" s="116"/>
      <c r="E106" s="116"/>
      <c r="F106" s="27"/>
      <c r="G106" s="116"/>
      <c r="H106" s="116"/>
      <c r="I106" s="116"/>
      <c r="J106" s="116"/>
    </row>
    <row r="107" spans="1:10" ht="12.75">
      <c r="A107" s="19"/>
      <c r="B107" s="116"/>
      <c r="C107" s="116"/>
      <c r="D107" s="116"/>
      <c r="E107" s="116"/>
      <c r="F107" s="27"/>
      <c r="G107" s="116"/>
      <c r="H107" s="116"/>
      <c r="I107" s="116"/>
      <c r="J107" s="116"/>
    </row>
    <row r="108" spans="1:10" ht="12.75">
      <c r="A108" s="19"/>
      <c r="B108" s="116"/>
      <c r="C108" s="116"/>
      <c r="D108" s="116"/>
      <c r="E108" s="116"/>
      <c r="F108" s="27"/>
      <c r="G108" s="116"/>
      <c r="H108" s="116"/>
      <c r="I108" s="116"/>
      <c r="J108" s="116"/>
    </row>
    <row r="109" spans="1:10" ht="12.75">
      <c r="A109" s="19"/>
      <c r="B109" s="116"/>
      <c r="C109" s="116"/>
      <c r="D109" s="116"/>
      <c r="E109" s="116"/>
      <c r="F109" s="27"/>
      <c r="G109" s="116"/>
      <c r="H109" s="116"/>
      <c r="I109" s="116"/>
      <c r="J109" s="116"/>
    </row>
    <row r="110" spans="1:10" ht="12.75">
      <c r="A110" s="19"/>
      <c r="B110" s="116"/>
      <c r="C110" s="116"/>
      <c r="D110" s="116"/>
      <c r="E110" s="116"/>
      <c r="F110" s="27"/>
      <c r="G110" s="116"/>
      <c r="H110" s="116"/>
      <c r="I110" s="116"/>
      <c r="J110" s="116"/>
    </row>
    <row r="111" spans="1:10" ht="12.75">
      <c r="A111" s="19"/>
      <c r="B111" s="116"/>
      <c r="C111" s="116"/>
      <c r="D111" s="116"/>
      <c r="E111" s="116"/>
      <c r="F111" s="27"/>
      <c r="G111" s="116"/>
      <c r="H111" s="116"/>
      <c r="I111" s="116"/>
      <c r="J111" s="116"/>
    </row>
    <row r="112" spans="1:10" ht="12.75">
      <c r="A112" s="19"/>
      <c r="B112" s="116"/>
      <c r="C112" s="116"/>
      <c r="D112" s="116"/>
      <c r="E112" s="116"/>
      <c r="F112" s="27"/>
      <c r="G112" s="116"/>
      <c r="H112" s="116"/>
      <c r="I112" s="116"/>
      <c r="J112" s="116"/>
    </row>
    <row r="113" spans="1:10" ht="12.75">
      <c r="A113" s="19"/>
      <c r="B113" s="116"/>
      <c r="C113" s="116"/>
      <c r="D113" s="116"/>
      <c r="E113" s="116"/>
      <c r="F113" s="27"/>
      <c r="G113" s="116"/>
      <c r="H113" s="116"/>
      <c r="I113" s="116"/>
      <c r="J113" s="116"/>
    </row>
    <row r="114" spans="1:10" ht="12.75">
      <c r="A114" s="19"/>
      <c r="B114" s="116"/>
      <c r="C114" s="116"/>
      <c r="D114" s="116"/>
      <c r="E114" s="116"/>
      <c r="F114" s="27"/>
      <c r="G114" s="116"/>
      <c r="H114" s="116"/>
      <c r="I114" s="116"/>
      <c r="J114" s="116"/>
    </row>
    <row r="115" spans="1:10" ht="12.75">
      <c r="A115" s="19"/>
      <c r="B115" s="116"/>
      <c r="C115" s="116"/>
      <c r="D115" s="116"/>
      <c r="E115" s="116"/>
      <c r="F115" s="27"/>
      <c r="G115" s="116"/>
      <c r="H115" s="116"/>
      <c r="I115" s="116"/>
      <c r="J115" s="116"/>
    </row>
    <row r="116" spans="1:10" ht="12.75">
      <c r="A116" s="19"/>
      <c r="B116" s="116"/>
      <c r="C116" s="116"/>
      <c r="D116" s="116"/>
      <c r="E116" s="116"/>
      <c r="F116" s="27"/>
      <c r="G116" s="116"/>
      <c r="H116" s="116"/>
      <c r="I116" s="116"/>
      <c r="J116" s="116"/>
    </row>
    <row r="117" spans="1:10" ht="12.75">
      <c r="A117" s="19"/>
      <c r="B117" s="116"/>
      <c r="C117" s="116"/>
      <c r="D117" s="116"/>
      <c r="E117" s="116"/>
      <c r="F117" s="27"/>
      <c r="G117" s="116"/>
      <c r="H117" s="116"/>
      <c r="I117" s="116"/>
      <c r="J117" s="116"/>
    </row>
    <row r="118" spans="1:10" ht="12.75">
      <c r="A118" s="19"/>
      <c r="B118" s="116"/>
      <c r="C118" s="116"/>
      <c r="D118" s="116"/>
      <c r="E118" s="116"/>
      <c r="F118" s="27"/>
      <c r="G118" s="116"/>
      <c r="H118" s="116"/>
      <c r="I118" s="116"/>
      <c r="J118" s="116"/>
    </row>
    <row r="119" spans="1:10" ht="12.75">
      <c r="A119" s="19"/>
      <c r="B119" s="116"/>
      <c r="C119" s="116"/>
      <c r="D119" s="116"/>
      <c r="E119" s="116"/>
      <c r="F119" s="27"/>
      <c r="G119" s="116"/>
      <c r="H119" s="116"/>
      <c r="I119" s="116"/>
      <c r="J119" s="116"/>
    </row>
    <row r="120" spans="1:10" ht="12.75">
      <c r="A120" s="19"/>
      <c r="B120" s="116"/>
      <c r="C120" s="116"/>
      <c r="D120" s="116"/>
      <c r="E120" s="116"/>
      <c r="F120" s="27"/>
      <c r="G120" s="116"/>
      <c r="H120" s="116"/>
      <c r="I120" s="116"/>
      <c r="J120" s="116"/>
    </row>
    <row r="121" spans="1:10" ht="12.75">
      <c r="A121" s="19"/>
      <c r="B121" s="116"/>
      <c r="C121" s="116"/>
      <c r="D121" s="116"/>
      <c r="E121" s="116"/>
      <c r="F121" s="27"/>
      <c r="G121" s="116"/>
      <c r="H121" s="116"/>
      <c r="I121" s="116"/>
      <c r="J121" s="116"/>
    </row>
    <row r="122" spans="1:10" ht="12.75">
      <c r="A122" s="19"/>
      <c r="B122" s="116"/>
      <c r="C122" s="116"/>
      <c r="D122" s="116"/>
      <c r="E122" s="116"/>
      <c r="F122" s="27"/>
      <c r="G122" s="116"/>
      <c r="H122" s="116"/>
      <c r="I122" s="116"/>
      <c r="J122" s="116"/>
    </row>
    <row r="123" spans="1:10" ht="12.75">
      <c r="A123" s="19"/>
      <c r="B123" s="116"/>
      <c r="C123" s="116"/>
      <c r="D123" s="116"/>
      <c r="E123" s="116"/>
      <c r="F123" s="27"/>
      <c r="G123" s="116"/>
      <c r="H123" s="116"/>
      <c r="I123" s="116"/>
      <c r="J123" s="116"/>
    </row>
    <row r="124" spans="1:10" ht="12.75">
      <c r="A124" s="19"/>
      <c r="B124" s="116"/>
      <c r="C124" s="116"/>
      <c r="D124" s="116"/>
      <c r="E124" s="116"/>
      <c r="F124" s="27"/>
      <c r="G124" s="116"/>
      <c r="H124" s="116"/>
      <c r="I124" s="116"/>
      <c r="J124" s="116"/>
    </row>
    <row r="125" spans="1:10" ht="12.75">
      <c r="A125" s="19"/>
      <c r="B125" s="116"/>
      <c r="C125" s="116"/>
      <c r="D125" s="116"/>
      <c r="E125" s="116"/>
      <c r="F125" s="27"/>
      <c r="G125" s="116"/>
      <c r="H125" s="116"/>
      <c r="I125" s="116"/>
      <c r="J125" s="116"/>
    </row>
    <row r="126" spans="1:10" ht="12.75">
      <c r="A126" s="19"/>
      <c r="B126" s="116"/>
      <c r="C126" s="116"/>
      <c r="D126" s="116"/>
      <c r="E126" s="116"/>
      <c r="F126" s="27"/>
      <c r="G126" s="116"/>
      <c r="H126" s="116"/>
      <c r="I126" s="116"/>
      <c r="J126" s="116"/>
    </row>
    <row r="127" spans="1:10" ht="12.75">
      <c r="A127" s="19"/>
      <c r="B127" s="116"/>
      <c r="C127" s="116"/>
      <c r="D127" s="116"/>
      <c r="E127" s="116"/>
      <c r="F127" s="27"/>
      <c r="G127" s="116"/>
      <c r="H127" s="116"/>
      <c r="I127" s="116"/>
      <c r="J127" s="116"/>
    </row>
    <row r="128" spans="1:10" ht="12.75">
      <c r="A128" s="19"/>
      <c r="B128" s="116"/>
      <c r="C128" s="116"/>
      <c r="D128" s="116"/>
      <c r="E128" s="116"/>
      <c r="F128" s="27"/>
      <c r="G128" s="116"/>
      <c r="H128" s="116"/>
      <c r="I128" s="116"/>
      <c r="J128" s="116"/>
    </row>
    <row r="129" spans="1:10" ht="12.75">
      <c r="A129" s="19"/>
      <c r="B129" s="116"/>
      <c r="C129" s="116"/>
      <c r="D129" s="116"/>
      <c r="E129" s="116"/>
      <c r="F129" s="27"/>
      <c r="G129" s="116"/>
      <c r="H129" s="116"/>
      <c r="I129" s="116"/>
      <c r="J129" s="116"/>
    </row>
    <row r="130" spans="1:9" ht="12.75">
      <c r="A130" s="19"/>
      <c r="B130" s="116"/>
      <c r="C130" s="116"/>
      <c r="D130" s="116"/>
      <c r="E130" s="116"/>
      <c r="F130" s="27"/>
      <c r="G130" s="116"/>
      <c r="H130" s="116"/>
      <c r="I130" s="116"/>
    </row>
    <row r="131" spans="1:9" ht="12.75">
      <c r="A131" s="19"/>
      <c r="B131" s="116"/>
      <c r="C131" s="116"/>
      <c r="D131" s="116"/>
      <c r="E131" s="116"/>
      <c r="F131" s="27"/>
      <c r="G131" s="116"/>
      <c r="H131" s="116"/>
      <c r="I131" s="116"/>
    </row>
    <row r="132" spans="1:9" ht="12.75">
      <c r="A132" s="19"/>
      <c r="B132" s="116"/>
      <c r="C132" s="116"/>
      <c r="D132" s="116"/>
      <c r="E132" s="116"/>
      <c r="F132" s="27"/>
      <c r="G132" s="116"/>
      <c r="H132" s="116"/>
      <c r="I132" s="116"/>
    </row>
    <row r="133" spans="1:9" ht="12.75">
      <c r="A133" s="19"/>
      <c r="B133" s="116"/>
      <c r="C133" s="116"/>
      <c r="D133" s="116"/>
      <c r="E133" s="116"/>
      <c r="F133" s="27"/>
      <c r="G133" s="116"/>
      <c r="H133" s="116"/>
      <c r="I133" s="116"/>
    </row>
    <row r="134" spans="1:9" ht="12.75">
      <c r="A134" s="19"/>
      <c r="B134" s="116"/>
      <c r="C134" s="116"/>
      <c r="D134" s="116"/>
      <c r="E134" s="116"/>
      <c r="F134" s="27"/>
      <c r="G134" s="116"/>
      <c r="H134" s="116"/>
      <c r="I134" s="116"/>
    </row>
    <row r="135" spans="1:9" ht="12.75">
      <c r="A135" s="19"/>
      <c r="B135" s="116"/>
      <c r="C135" s="116"/>
      <c r="D135" s="116"/>
      <c r="E135" s="116"/>
      <c r="F135" s="27"/>
      <c r="G135" s="116"/>
      <c r="H135" s="116"/>
      <c r="I135" s="116"/>
    </row>
    <row r="136" spans="1:9" ht="12.75">
      <c r="A136" s="19"/>
      <c r="B136" s="116"/>
      <c r="C136" s="116"/>
      <c r="D136" s="116"/>
      <c r="E136" s="116"/>
      <c r="F136" s="27"/>
      <c r="G136" s="116"/>
      <c r="H136" s="116"/>
      <c r="I136" s="116"/>
    </row>
    <row r="137" spans="1:9" ht="12.75">
      <c r="A137" s="19"/>
      <c r="B137" s="116"/>
      <c r="C137" s="116"/>
      <c r="D137" s="116"/>
      <c r="E137" s="116"/>
      <c r="F137" s="27"/>
      <c r="G137" s="116"/>
      <c r="H137" s="116"/>
      <c r="I137" s="116"/>
    </row>
    <row r="138" spans="1:9" ht="12.75">
      <c r="A138" s="19"/>
      <c r="B138" s="116"/>
      <c r="C138" s="116"/>
      <c r="D138" s="116"/>
      <c r="E138" s="116"/>
      <c r="F138" s="27"/>
      <c r="G138" s="116"/>
      <c r="H138" s="116"/>
      <c r="I138" s="116"/>
    </row>
    <row r="139" spans="1:9" ht="12.75">
      <c r="A139" s="19"/>
      <c r="B139" s="116"/>
      <c r="C139" s="116"/>
      <c r="D139" s="116"/>
      <c r="E139" s="116"/>
      <c r="F139" s="27"/>
      <c r="G139" s="116"/>
      <c r="H139" s="116"/>
      <c r="I139" s="116"/>
    </row>
    <row r="140" spans="1:9" ht="12.75">
      <c r="A140" s="19"/>
      <c r="B140" s="116"/>
      <c r="C140" s="116"/>
      <c r="D140" s="116"/>
      <c r="E140" s="116"/>
      <c r="F140" s="27"/>
      <c r="G140" s="116"/>
      <c r="H140" s="116"/>
      <c r="I140" s="116"/>
    </row>
    <row r="141" spans="1:9" ht="12.75">
      <c r="A141" s="19"/>
      <c r="B141" s="116"/>
      <c r="C141" s="116"/>
      <c r="D141" s="116"/>
      <c r="E141" s="116"/>
      <c r="F141" s="27"/>
      <c r="G141" s="116"/>
      <c r="H141" s="116"/>
      <c r="I141" s="116"/>
    </row>
    <row r="142" spans="1:9" ht="12.75">
      <c r="A142" s="19"/>
      <c r="B142" s="116"/>
      <c r="C142" s="116"/>
      <c r="D142" s="116"/>
      <c r="E142" s="116"/>
      <c r="F142" s="27"/>
      <c r="G142" s="116"/>
      <c r="H142" s="116"/>
      <c r="I142" s="116"/>
    </row>
    <row r="143" spans="1:9" ht="12.75">
      <c r="A143" s="19"/>
      <c r="B143" s="116"/>
      <c r="C143" s="116"/>
      <c r="D143" s="116"/>
      <c r="E143" s="116"/>
      <c r="F143" s="27"/>
      <c r="G143" s="116"/>
      <c r="H143" s="116"/>
      <c r="I143" s="116"/>
    </row>
    <row r="144" spans="1:9" ht="12.75">
      <c r="A144" s="19"/>
      <c r="B144" s="116"/>
      <c r="C144" s="116"/>
      <c r="D144" s="116"/>
      <c r="E144" s="116"/>
      <c r="F144" s="27"/>
      <c r="G144" s="116"/>
      <c r="H144" s="116"/>
      <c r="I144" s="116"/>
    </row>
    <row r="145" spans="1:9" ht="12.75">
      <c r="A145" s="19"/>
      <c r="B145" s="116"/>
      <c r="C145" s="116"/>
      <c r="D145" s="116"/>
      <c r="E145" s="116"/>
      <c r="F145" s="27"/>
      <c r="G145" s="116"/>
      <c r="H145" s="116"/>
      <c r="I145" s="116"/>
    </row>
    <row r="146" spans="1:9" ht="12.75">
      <c r="A146" s="19"/>
      <c r="B146" s="116"/>
      <c r="C146" s="116"/>
      <c r="D146" s="116"/>
      <c r="E146" s="116"/>
      <c r="F146" s="27"/>
      <c r="G146" s="116"/>
      <c r="H146" s="116"/>
      <c r="I146" s="116"/>
    </row>
    <row r="147" spans="1:9" ht="12.75">
      <c r="A147" s="19"/>
      <c r="B147" s="116"/>
      <c r="C147" s="116"/>
      <c r="D147" s="116"/>
      <c r="E147" s="116"/>
      <c r="F147" s="27"/>
      <c r="G147" s="116"/>
      <c r="H147" s="116"/>
      <c r="I147" s="116"/>
    </row>
    <row r="148" spans="1:9" ht="12.75">
      <c r="A148" s="19"/>
      <c r="B148" s="116"/>
      <c r="C148" s="116"/>
      <c r="D148" s="116"/>
      <c r="E148" s="116"/>
      <c r="F148" s="27"/>
      <c r="G148" s="116"/>
      <c r="H148" s="116"/>
      <c r="I148" s="116"/>
    </row>
    <row r="149" spans="1:9" ht="12.75">
      <c r="A149" s="19"/>
      <c r="B149" s="116"/>
      <c r="C149" s="116"/>
      <c r="D149" s="116"/>
      <c r="E149" s="116"/>
      <c r="F149" s="27"/>
      <c r="G149" s="116"/>
      <c r="H149" s="116"/>
      <c r="I149" s="116"/>
    </row>
  </sheetData>
  <sheetProtection/>
  <mergeCells count="6">
    <mergeCell ref="A5:K5"/>
    <mergeCell ref="B9:J9"/>
    <mergeCell ref="A1:K1"/>
    <mergeCell ref="A2:K2"/>
    <mergeCell ref="A3:C3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4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Pools!C11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Pools!C12</f>
        <v>ABQ Convention Center Ct. 2</v>
      </c>
    </row>
    <row r="5" spans="1:2" s="26" customFormat="1" ht="13.5">
      <c r="A5" s="38" t="s">
        <v>5</v>
      </c>
      <c r="B5" s="26" t="str">
        <f>Pools!A10</f>
        <v>Division 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DBK 17 Black Neal</v>
      </c>
      <c r="C12" s="324"/>
      <c r="D12" s="323" t="str">
        <f>A16</f>
        <v>TAV 17</v>
      </c>
      <c r="E12" s="325"/>
      <c r="F12" s="323" t="str">
        <f>A19</f>
        <v>ARVC 15N1 Adidas</v>
      </c>
      <c r="G12" s="325"/>
      <c r="H12" s="326" t="str">
        <f>A22</f>
        <v>EPSF Titanium 18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Pools!C14</f>
        <v>DBK 17 Black Neal</v>
      </c>
      <c r="B13" s="330"/>
      <c r="C13" s="331"/>
      <c r="D13" s="40">
        <v>25</v>
      </c>
      <c r="E13" s="40">
        <v>11</v>
      </c>
      <c r="F13" s="40">
        <v>25</v>
      </c>
      <c r="G13" s="40">
        <v>16</v>
      </c>
      <c r="H13" s="40">
        <v>25</v>
      </c>
      <c r="I13" s="40">
        <v>22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9</v>
      </c>
      <c r="F14" s="40">
        <v>25</v>
      </c>
      <c r="G14" s="40">
        <v>18</v>
      </c>
      <c r="H14" s="40">
        <v>25</v>
      </c>
      <c r="I14" s="40">
        <v>21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Pools!C15</f>
        <v>TAV 17</v>
      </c>
      <c r="B16" s="42">
        <f>IF(E13&gt;0,E13," ")</f>
        <v>11</v>
      </c>
      <c r="C16" s="42">
        <f>IF(D13&gt;0,D13," ")</f>
        <v>25</v>
      </c>
      <c r="D16" s="330"/>
      <c r="E16" s="331"/>
      <c r="F16" s="40">
        <v>25</v>
      </c>
      <c r="G16" s="40">
        <v>19</v>
      </c>
      <c r="H16" s="40">
        <v>27</v>
      </c>
      <c r="I16" s="40">
        <v>25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9</v>
      </c>
      <c r="C17" s="42">
        <f>IF(D14&gt;0,D14," ")</f>
        <v>25</v>
      </c>
      <c r="D17" s="332"/>
      <c r="E17" s="333"/>
      <c r="F17" s="40">
        <v>23</v>
      </c>
      <c r="G17" s="40">
        <v>25</v>
      </c>
      <c r="H17" s="40">
        <v>25</v>
      </c>
      <c r="I17" s="40">
        <v>20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Pools!C16</f>
        <v>ARVC 15N1 Adidas</v>
      </c>
      <c r="B19" s="42">
        <f>IF(G13&gt;0,G13," ")</f>
        <v>16</v>
      </c>
      <c r="C19" s="42">
        <f>IF(F13&gt;0,F13," ")</f>
        <v>25</v>
      </c>
      <c r="D19" s="42">
        <f>IF(G16&gt;0,G16," ")</f>
        <v>19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18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18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Pools!C17</f>
        <v>EPSF Titanium 18</v>
      </c>
      <c r="B22" s="42">
        <f>IF(I13&gt;0,I13," ")</f>
        <v>22</v>
      </c>
      <c r="C22" s="42">
        <f>IF(H13&gt;0,H13," ")</f>
        <v>25</v>
      </c>
      <c r="D22" s="42">
        <f>IF(I16&gt;0,I16," ")</f>
        <v>25</v>
      </c>
      <c r="E22" s="42">
        <f>IF(H16&gt;0,H16," ")</f>
        <v>27</v>
      </c>
      <c r="F22" s="42">
        <f>IF(I19&gt;0,I19," ")</f>
        <v>23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21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25</v>
      </c>
      <c r="G23" s="42">
        <f>IF(H20&gt;0,H20," ")</f>
        <v>18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DBK 17 Black Neal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97</v>
      </c>
      <c r="K28" s="45">
        <f>I28-J28</f>
        <v>53</v>
      </c>
    </row>
    <row r="29" spans="1:11" ht="24" customHeight="1">
      <c r="A29" s="2" t="str">
        <f>A16</f>
        <v>TAV 17</v>
      </c>
      <c r="B29" s="343">
        <v>3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15N1 Adidas</v>
      </c>
      <c r="B30" s="343">
        <v>2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EPSF Titanium 18</v>
      </c>
      <c r="B31" s="343">
        <v>1</v>
      </c>
      <c r="C31" s="344"/>
      <c r="D31" s="343">
        <v>5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DBK 17 Black Neal</v>
      </c>
      <c r="C35" s="325"/>
      <c r="D35" s="323" t="str">
        <f>A30</f>
        <v>ARVC 15N1 Adidas</v>
      </c>
      <c r="E35" s="325"/>
      <c r="F35" s="346" t="str">
        <f>A16</f>
        <v>TAV 17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TAV 17</v>
      </c>
      <c r="C36" s="325"/>
      <c r="D36" s="323" t="str">
        <f>A22</f>
        <v>EPSF Titanium 18</v>
      </c>
      <c r="E36" s="325"/>
      <c r="F36" s="346" t="str">
        <f>A13</f>
        <v>DBK 17 Black Neal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DBK 17 Black Neal</v>
      </c>
      <c r="C37" s="325"/>
      <c r="D37" s="323" t="str">
        <f>A31</f>
        <v>EPSF Titanium 18</v>
      </c>
      <c r="E37" s="325"/>
      <c r="F37" s="346" t="str">
        <f>A30</f>
        <v>ARVC 15N1 Adidas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TAV 17</v>
      </c>
      <c r="C38" s="325"/>
      <c r="D38" s="323" t="str">
        <f>A30</f>
        <v>ARVC 15N1 Adidas</v>
      </c>
      <c r="E38" s="325"/>
      <c r="F38" s="346" t="str">
        <f>A28</f>
        <v>DBK 17 Black Neal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ARVC 15N1 Adidas</v>
      </c>
      <c r="C39" s="325"/>
      <c r="D39" s="323" t="str">
        <f>A31</f>
        <v>EPSF Titanium 18</v>
      </c>
      <c r="E39" s="325"/>
      <c r="F39" s="346" t="str">
        <f>A16</f>
        <v>TAV 17</v>
      </c>
      <c r="G39" s="346"/>
    </row>
    <row r="40" spans="1:7" ht="18" customHeight="1">
      <c r="A40" s="3" t="s">
        <v>26</v>
      </c>
      <c r="B40" s="323" t="str">
        <f>A13</f>
        <v>DBK 17 Black Neal</v>
      </c>
      <c r="C40" s="325"/>
      <c r="D40" s="323" t="str">
        <f>A29</f>
        <v>TAV 17</v>
      </c>
      <c r="E40" s="325"/>
      <c r="F40" s="346" t="str">
        <f>A22</f>
        <v>EPSF Titanium 18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="90" zoomScaleNormal="90" zoomScalePageLayoutView="0" workbookViewId="0" topLeftCell="A23">
      <selection activeCell="D72" sqref="D72"/>
    </sheetView>
  </sheetViews>
  <sheetFormatPr defaultColWidth="9.140625" defaultRowHeight="12.75"/>
  <cols>
    <col min="1" max="1" width="18.7109375" style="60" customWidth="1"/>
    <col min="2" max="3" width="24.7109375" style="115" customWidth="1"/>
    <col min="4" max="8" width="25.7109375" style="115" customWidth="1"/>
    <col min="9" max="10" width="24.7109375" style="115" customWidth="1"/>
    <col min="11" max="11" width="18.7109375" style="60" customWidth="1"/>
    <col min="12" max="16384" width="9.140625" style="60" customWidth="1"/>
  </cols>
  <sheetData>
    <row r="1" spans="1:11" ht="19.5">
      <c r="A1" s="356" t="str">
        <f>Pools!A1</f>
        <v>Albuquerque Bid Qualifier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8">
      <c r="A2" s="357" t="str">
        <f>Pools!A2</f>
        <v>3/16/19 - 3/17/19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5" ht="18">
      <c r="A3" s="361" t="s">
        <v>65</v>
      </c>
      <c r="B3" s="361"/>
      <c r="C3" s="361"/>
      <c r="D3" s="255"/>
      <c r="E3" s="255"/>
    </row>
    <row r="4" spans="1:11" ht="19.5">
      <c r="A4" s="359" t="str">
        <f>Pools!A36</f>
        <v>Division III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9.5">
      <c r="A5" s="354" t="s">
        <v>57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1" ht="19.5">
      <c r="A6"/>
      <c r="B6" s="15"/>
      <c r="C6" s="15"/>
      <c r="D6" s="15"/>
      <c r="E6" s="15"/>
      <c r="F6" s="15"/>
      <c r="G6" s="27"/>
      <c r="H6" s="15"/>
      <c r="I6" s="15"/>
      <c r="J6" s="15"/>
      <c r="K6"/>
    </row>
    <row r="7" spans="1:11" s="113" customFormat="1" ht="15.75">
      <c r="A7" s="111"/>
      <c r="B7" s="112"/>
      <c r="D7" s="179" t="s">
        <v>272</v>
      </c>
      <c r="E7" s="179" t="s">
        <v>271</v>
      </c>
      <c r="F7" s="114" t="s">
        <v>32</v>
      </c>
      <c r="G7" s="179" t="s">
        <v>275</v>
      </c>
      <c r="H7" s="179" t="s">
        <v>276</v>
      </c>
      <c r="J7" s="112"/>
      <c r="K7" s="111"/>
    </row>
    <row r="8" spans="1:11" s="118" customFormat="1" ht="15.75">
      <c r="A8" s="112"/>
      <c r="B8" s="112"/>
      <c r="C8" s="112"/>
      <c r="D8" s="112"/>
      <c r="E8" s="112"/>
      <c r="F8" s="117"/>
      <c r="G8" s="112"/>
      <c r="H8" s="112"/>
      <c r="I8" s="112"/>
      <c r="J8" s="112"/>
      <c r="K8" s="112"/>
    </row>
    <row r="9" spans="1:11" s="118" customFormat="1" ht="15.75">
      <c r="A9" s="112"/>
      <c r="B9" s="355" t="s">
        <v>31</v>
      </c>
      <c r="C9" s="355"/>
      <c r="D9" s="355"/>
      <c r="E9" s="355"/>
      <c r="F9" s="355"/>
      <c r="G9" s="355"/>
      <c r="H9" s="355"/>
      <c r="I9" s="355"/>
      <c r="J9" s="355"/>
      <c r="K9" s="112"/>
    </row>
    <row r="10" spans="1:11" s="118" customFormat="1" ht="15.75">
      <c r="A10" s="112"/>
      <c r="B10" s="112"/>
      <c r="C10" s="112"/>
      <c r="D10" s="112"/>
      <c r="E10" s="181"/>
      <c r="F10" s="119"/>
      <c r="G10" s="181"/>
      <c r="H10" s="181"/>
      <c r="I10" s="181"/>
      <c r="J10" s="112"/>
      <c r="K10" s="112"/>
    </row>
    <row r="11" spans="1:11" s="118" customFormat="1" ht="24" customHeight="1" thickBot="1">
      <c r="A11" s="112"/>
      <c r="B11" s="112"/>
      <c r="C11" s="28"/>
      <c r="D11" s="28"/>
      <c r="E11" s="28"/>
      <c r="F11" s="28" t="s">
        <v>65</v>
      </c>
      <c r="G11" s="189" t="s">
        <v>449</v>
      </c>
      <c r="H11" s="28"/>
      <c r="I11" s="28"/>
      <c r="J11" s="112"/>
      <c r="K11" s="112"/>
    </row>
    <row r="12" spans="1:11" s="118" customFormat="1" ht="24" customHeight="1">
      <c r="A12" s="112"/>
      <c r="B12" s="112"/>
      <c r="C12" s="28"/>
      <c r="D12" s="28"/>
      <c r="E12" s="28"/>
      <c r="F12" s="28"/>
      <c r="G12" s="191"/>
      <c r="H12" s="28"/>
      <c r="I12" s="28"/>
      <c r="J12" s="120"/>
      <c r="K12" s="112"/>
    </row>
    <row r="13" spans="1:11" s="118" customFormat="1" ht="24" customHeight="1">
      <c r="A13" s="112"/>
      <c r="B13" s="112"/>
      <c r="C13" s="28"/>
      <c r="D13" s="28"/>
      <c r="E13" s="28"/>
      <c r="F13" s="28"/>
      <c r="G13" s="303" t="s">
        <v>420</v>
      </c>
      <c r="H13" s="28"/>
      <c r="I13" s="28"/>
      <c r="J13" s="120"/>
      <c r="K13" s="112"/>
    </row>
    <row r="14" spans="1:11" s="118" customFormat="1" ht="24" customHeight="1" thickBot="1">
      <c r="A14" s="112"/>
      <c r="B14" s="112"/>
      <c r="C14" s="28"/>
      <c r="D14" s="28"/>
      <c r="E14" s="28"/>
      <c r="F14" s="28"/>
      <c r="G14" s="197" t="str">
        <f>F35</f>
        <v>ABQ CC Ct. 2</v>
      </c>
      <c r="H14" s="189" t="s">
        <v>199</v>
      </c>
      <c r="I14" s="28"/>
      <c r="J14" s="120"/>
      <c r="K14" s="112"/>
    </row>
    <row r="15" spans="1:11" s="118" customFormat="1" ht="24" customHeight="1" thickBot="1">
      <c r="A15" s="112"/>
      <c r="B15" s="112"/>
      <c r="C15" s="28"/>
      <c r="D15" s="28"/>
      <c r="E15" s="28"/>
      <c r="F15" s="121" t="s">
        <v>461</v>
      </c>
      <c r="G15" s="208" t="s">
        <v>60</v>
      </c>
      <c r="H15" s="191" t="s">
        <v>700</v>
      </c>
      <c r="I15" s="28"/>
      <c r="J15" s="120"/>
      <c r="K15" s="112"/>
    </row>
    <row r="16" spans="1:11" s="118" customFormat="1" ht="24" customHeight="1">
      <c r="A16" s="112"/>
      <c r="B16" s="112"/>
      <c r="C16" s="28"/>
      <c r="D16" s="28"/>
      <c r="E16" s="28"/>
      <c r="F16" s="304" t="s">
        <v>421</v>
      </c>
      <c r="G16" s="195"/>
      <c r="H16" s="195"/>
      <c r="I16" s="28"/>
      <c r="J16" s="120"/>
      <c r="K16" s="112"/>
    </row>
    <row r="17" spans="1:11" s="118" customFormat="1" ht="24" customHeight="1" thickBot="1">
      <c r="A17" s="112"/>
      <c r="B17" s="112"/>
      <c r="C17" s="28"/>
      <c r="D17" s="28"/>
      <c r="E17" s="189" t="s">
        <v>636</v>
      </c>
      <c r="F17" s="305" t="str">
        <f>D7</f>
        <v>ABQ CC Ct. 2</v>
      </c>
      <c r="G17" s="199" t="s">
        <v>199</v>
      </c>
      <c r="H17" s="195"/>
      <c r="I17" s="28"/>
      <c r="J17" s="120"/>
      <c r="K17" s="112"/>
    </row>
    <row r="18" spans="1:11" s="118" customFormat="1" ht="24" customHeight="1">
      <c r="A18" s="112"/>
      <c r="B18" s="112"/>
      <c r="C18" s="28"/>
      <c r="D18" s="28"/>
      <c r="E18" s="190"/>
      <c r="F18" s="218" t="s">
        <v>452</v>
      </c>
      <c r="G18" s="306" t="s">
        <v>635</v>
      </c>
      <c r="H18" s="195"/>
      <c r="I18" s="28"/>
      <c r="J18" s="120"/>
      <c r="K18" s="112"/>
    </row>
    <row r="19" spans="1:11" s="118" customFormat="1" ht="24" customHeight="1" thickBot="1">
      <c r="A19" s="112"/>
      <c r="B19" s="112"/>
      <c r="C19" s="28"/>
      <c r="D19" s="28"/>
      <c r="E19" s="122" t="s">
        <v>422</v>
      </c>
      <c r="F19" s="307"/>
      <c r="G19" s="28"/>
      <c r="H19" s="195" t="s">
        <v>423</v>
      </c>
      <c r="I19" s="28"/>
      <c r="J19" s="120"/>
      <c r="K19" s="112"/>
    </row>
    <row r="20" spans="1:11" s="118" customFormat="1" ht="24" customHeight="1" thickBot="1">
      <c r="A20" s="112"/>
      <c r="B20" s="112"/>
      <c r="C20" s="28"/>
      <c r="D20" s="199" t="s">
        <v>336</v>
      </c>
      <c r="E20" s="123" t="str">
        <f>G26</f>
        <v>ABQ CC Ct. 5</v>
      </c>
      <c r="F20" s="124" t="s">
        <v>463</v>
      </c>
      <c r="G20" s="28"/>
      <c r="H20" s="197" t="str">
        <f>E32</f>
        <v>ABQ CC Ct. 2</v>
      </c>
      <c r="I20" s="189" t="s">
        <v>324</v>
      </c>
      <c r="J20" s="120"/>
      <c r="K20" s="112"/>
    </row>
    <row r="21" spans="1:11" s="118" customFormat="1" ht="24" customHeight="1" thickBot="1">
      <c r="A21" s="112"/>
      <c r="B21" s="112"/>
      <c r="C21" s="28"/>
      <c r="D21" s="190" t="s">
        <v>723</v>
      </c>
      <c r="E21" s="200" t="s">
        <v>85</v>
      </c>
      <c r="F21" s="121" t="s">
        <v>514</v>
      </c>
      <c r="G21" s="188"/>
      <c r="H21" s="208" t="s">
        <v>137</v>
      </c>
      <c r="I21" s="191" t="s">
        <v>737</v>
      </c>
      <c r="J21" s="120"/>
      <c r="K21" s="112"/>
    </row>
    <row r="22" spans="1:11" s="118" customFormat="1" ht="24" customHeight="1">
      <c r="A22" s="112"/>
      <c r="B22" s="112"/>
      <c r="C22" s="28"/>
      <c r="D22" s="193"/>
      <c r="E22" s="210"/>
      <c r="F22" s="304" t="s">
        <v>424</v>
      </c>
      <c r="G22" s="28"/>
      <c r="H22" s="195"/>
      <c r="I22" s="195"/>
      <c r="J22" s="120"/>
      <c r="K22" s="112"/>
    </row>
    <row r="23" spans="1:11" s="118" customFormat="1" ht="24" customHeight="1" thickBot="1">
      <c r="A23" s="112"/>
      <c r="B23" s="112"/>
      <c r="C23" s="28"/>
      <c r="D23" s="193"/>
      <c r="E23" s="203" t="s">
        <v>336</v>
      </c>
      <c r="F23" s="305" t="str">
        <f>E7</f>
        <v>ABQ CC Ct. 1</v>
      </c>
      <c r="G23" s="189" t="s">
        <v>330</v>
      </c>
      <c r="H23" s="208"/>
      <c r="I23" s="195"/>
      <c r="J23" s="120"/>
      <c r="K23" s="112"/>
    </row>
    <row r="24" spans="1:11" s="118" customFormat="1" ht="24" customHeight="1">
      <c r="A24" s="112"/>
      <c r="B24" s="112"/>
      <c r="C24" s="28"/>
      <c r="D24" s="193"/>
      <c r="E24" s="28"/>
      <c r="F24" s="218" t="s">
        <v>288</v>
      </c>
      <c r="G24" s="191" t="s">
        <v>632</v>
      </c>
      <c r="H24" s="208"/>
      <c r="I24" s="195"/>
      <c r="J24" s="120"/>
      <c r="K24" s="112"/>
    </row>
    <row r="25" spans="1:11" s="118" customFormat="1" ht="24" customHeight="1" thickBot="1">
      <c r="A25" s="112"/>
      <c r="B25" s="112"/>
      <c r="C25" s="28"/>
      <c r="D25" s="122" t="s">
        <v>425</v>
      </c>
      <c r="E25" s="28"/>
      <c r="F25" s="307"/>
      <c r="G25" s="195" t="s">
        <v>426</v>
      </c>
      <c r="H25" s="195"/>
      <c r="I25" s="195"/>
      <c r="J25" s="120"/>
      <c r="K25" s="112"/>
    </row>
    <row r="26" spans="1:11" s="118" customFormat="1" ht="24" customHeight="1" thickBot="1">
      <c r="A26" s="112"/>
      <c r="B26" s="112"/>
      <c r="C26" s="199" t="s">
        <v>336</v>
      </c>
      <c r="D26" s="123" t="str">
        <f>H38</f>
        <v>ABQ CC Ct. 5</v>
      </c>
      <c r="E26" s="28"/>
      <c r="F26" s="308" t="s">
        <v>534</v>
      </c>
      <c r="G26" s="197" t="str">
        <f>F41</f>
        <v>ABQ CC Ct. 5</v>
      </c>
      <c r="H26" s="199" t="s">
        <v>324</v>
      </c>
      <c r="I26" s="195"/>
      <c r="J26" s="120"/>
      <c r="K26" s="112"/>
    </row>
    <row r="27" spans="1:11" s="118" customFormat="1" ht="24" customHeight="1" thickBot="1">
      <c r="A27" s="112"/>
      <c r="C27" s="204" t="s">
        <v>791</v>
      </c>
      <c r="D27" s="200" t="s">
        <v>150</v>
      </c>
      <c r="E27" s="28"/>
      <c r="F27" s="121" t="s">
        <v>460</v>
      </c>
      <c r="G27" s="208" t="s">
        <v>84</v>
      </c>
      <c r="H27" s="28" t="s">
        <v>698</v>
      </c>
      <c r="I27" s="195"/>
      <c r="J27" s="120"/>
      <c r="K27" s="112"/>
    </row>
    <row r="28" spans="1:11" s="118" customFormat="1" ht="24" customHeight="1">
      <c r="A28" s="112"/>
      <c r="C28" s="205"/>
      <c r="D28" s="210"/>
      <c r="E28" s="28"/>
      <c r="F28" s="304" t="s">
        <v>427</v>
      </c>
      <c r="G28" s="208"/>
      <c r="H28" s="28"/>
      <c r="I28" s="195" t="s">
        <v>428</v>
      </c>
      <c r="J28" s="120"/>
      <c r="K28" s="112"/>
    </row>
    <row r="29" spans="1:11" s="118" customFormat="1" ht="24" customHeight="1" thickBot="1">
      <c r="A29" s="112"/>
      <c r="C29" s="193"/>
      <c r="D29" s="193"/>
      <c r="E29" s="189" t="s">
        <v>335</v>
      </c>
      <c r="F29" s="305" t="str">
        <f>G7</f>
        <v>ABQ CC Ct. 5</v>
      </c>
      <c r="G29" s="199" t="s">
        <v>324</v>
      </c>
      <c r="H29" s="28"/>
      <c r="I29" s="197" t="str">
        <f>D44</f>
        <v>ABQ CC Ct. 2</v>
      </c>
      <c r="J29" s="120"/>
      <c r="K29" s="112"/>
    </row>
    <row r="30" spans="1:11" s="118" customFormat="1" ht="24" customHeight="1" thickBot="1">
      <c r="A30" s="112"/>
      <c r="C30" s="193"/>
      <c r="D30" s="193"/>
      <c r="E30" s="190"/>
      <c r="F30" s="218" t="s">
        <v>523</v>
      </c>
      <c r="G30" s="28" t="s">
        <v>646</v>
      </c>
      <c r="H30" s="28"/>
      <c r="I30" s="208" t="s">
        <v>429</v>
      </c>
      <c r="J30" s="125" t="s">
        <v>324</v>
      </c>
      <c r="K30" s="112"/>
    </row>
    <row r="31" spans="1:11" s="118" customFormat="1" ht="24" customHeight="1" thickBot="1">
      <c r="A31" s="112"/>
      <c r="C31" s="193"/>
      <c r="D31" s="193"/>
      <c r="E31" s="122" t="s">
        <v>430</v>
      </c>
      <c r="F31" s="194"/>
      <c r="G31" s="28"/>
      <c r="H31" s="28"/>
      <c r="I31" s="195"/>
      <c r="J31" s="126" t="s">
        <v>795</v>
      </c>
      <c r="K31" s="112"/>
    </row>
    <row r="32" spans="1:11" s="118" customFormat="1" ht="24" customHeight="1" thickBot="1">
      <c r="A32" s="112"/>
      <c r="B32" s="112"/>
      <c r="C32" s="193"/>
      <c r="D32" s="209" t="s">
        <v>334</v>
      </c>
      <c r="E32" s="123" t="str">
        <f>G14</f>
        <v>ABQ CC Ct. 2</v>
      </c>
      <c r="F32" s="124" t="s">
        <v>525</v>
      </c>
      <c r="G32" s="28"/>
      <c r="H32" s="28"/>
      <c r="I32" s="195"/>
      <c r="J32" s="127"/>
      <c r="K32" s="112"/>
    </row>
    <row r="33" spans="1:11" s="118" customFormat="1" ht="24" customHeight="1" thickBot="1">
      <c r="A33" s="112"/>
      <c r="B33" s="112"/>
      <c r="C33" s="193"/>
      <c r="D33" s="28" t="s">
        <v>718</v>
      </c>
      <c r="E33" s="200" t="s">
        <v>225</v>
      </c>
      <c r="F33" s="121" t="s">
        <v>509</v>
      </c>
      <c r="G33" s="28"/>
      <c r="H33" s="28"/>
      <c r="I33" s="208"/>
      <c r="J33" s="128"/>
      <c r="K33" s="112"/>
    </row>
    <row r="34" spans="1:11" s="118" customFormat="1" ht="24" customHeight="1">
      <c r="A34" s="112"/>
      <c r="B34" s="112"/>
      <c r="C34" s="193" t="s">
        <v>431</v>
      </c>
      <c r="D34" s="28"/>
      <c r="E34" s="122"/>
      <c r="F34" s="304" t="s">
        <v>432</v>
      </c>
      <c r="G34" s="28"/>
      <c r="H34" s="28"/>
      <c r="I34" s="195"/>
      <c r="J34" s="128"/>
      <c r="K34" s="112"/>
    </row>
    <row r="35" spans="1:11" s="118" customFormat="1" ht="24" customHeight="1" thickBot="1">
      <c r="A35" s="112"/>
      <c r="B35" s="129" t="s">
        <v>336</v>
      </c>
      <c r="C35" s="196" t="str">
        <f>I68</f>
        <v>ABQ CC Ct. 1</v>
      </c>
      <c r="D35" s="28"/>
      <c r="E35" s="125" t="s">
        <v>334</v>
      </c>
      <c r="F35" s="305" t="str">
        <f>F17</f>
        <v>ABQ CC Ct. 2</v>
      </c>
      <c r="G35" s="189"/>
      <c r="H35" s="189" t="s">
        <v>331</v>
      </c>
      <c r="I35" s="195"/>
      <c r="J35" s="207"/>
      <c r="K35" s="112"/>
    </row>
    <row r="36" spans="1:11" s="118" customFormat="1" ht="24" customHeight="1">
      <c r="A36" s="112"/>
      <c r="B36" s="122" t="s">
        <v>807</v>
      </c>
      <c r="C36" s="210" t="s">
        <v>433</v>
      </c>
      <c r="D36" s="28"/>
      <c r="E36" s="28"/>
      <c r="F36" s="217" t="s">
        <v>56</v>
      </c>
      <c r="G36" s="306"/>
      <c r="H36" s="191" t="s">
        <v>670</v>
      </c>
      <c r="I36" s="195"/>
      <c r="J36" s="207"/>
      <c r="K36" s="112"/>
    </row>
    <row r="37" spans="1:11" s="118" customFormat="1" ht="24" customHeight="1" thickBot="1">
      <c r="A37" s="112"/>
      <c r="B37" s="122"/>
      <c r="C37" s="193"/>
      <c r="D37" s="28"/>
      <c r="E37" s="28"/>
      <c r="F37" s="130"/>
      <c r="G37" s="28"/>
      <c r="H37" s="195" t="s">
        <v>434</v>
      </c>
      <c r="I37" s="195"/>
      <c r="J37" s="207"/>
      <c r="K37" s="112"/>
    </row>
    <row r="38" spans="1:11" s="118" customFormat="1" ht="24" customHeight="1" thickBot="1">
      <c r="A38" s="112"/>
      <c r="B38" s="122"/>
      <c r="C38" s="193"/>
      <c r="D38" s="28"/>
      <c r="E38" s="28"/>
      <c r="F38" s="131" t="s">
        <v>451</v>
      </c>
      <c r="G38" s="28"/>
      <c r="H38" s="197" t="str">
        <f>E20</f>
        <v>ABQ CC Ct. 5</v>
      </c>
      <c r="I38" s="209" t="s">
        <v>198</v>
      </c>
      <c r="J38" s="207"/>
      <c r="K38" s="112"/>
    </row>
    <row r="39" spans="1:11" s="118" customFormat="1" ht="24" customHeight="1" thickBot="1">
      <c r="A39" s="112"/>
      <c r="B39" s="122"/>
      <c r="C39" s="193"/>
      <c r="D39" s="28"/>
      <c r="E39" s="28"/>
      <c r="F39" s="132" t="s">
        <v>522</v>
      </c>
      <c r="G39" s="28"/>
      <c r="H39" s="208" t="s">
        <v>227</v>
      </c>
      <c r="I39" s="28" t="s">
        <v>758</v>
      </c>
      <c r="J39" s="128"/>
      <c r="K39" s="112"/>
    </row>
    <row r="40" spans="1:11" s="118" customFormat="1" ht="24" customHeight="1">
      <c r="A40" s="112"/>
      <c r="B40" s="122"/>
      <c r="C40" s="193"/>
      <c r="D40" s="28"/>
      <c r="E40" s="28"/>
      <c r="F40" s="304" t="s">
        <v>435</v>
      </c>
      <c r="G40" s="28"/>
      <c r="H40" s="195"/>
      <c r="I40" s="28"/>
      <c r="J40" s="128"/>
      <c r="K40" s="112"/>
    </row>
    <row r="41" spans="1:11" s="118" customFormat="1" ht="24" customHeight="1" thickBot="1">
      <c r="A41" s="112"/>
      <c r="B41" s="122"/>
      <c r="C41" s="193"/>
      <c r="D41" s="189" t="s">
        <v>184</v>
      </c>
      <c r="E41" s="189"/>
      <c r="F41" s="305" t="str">
        <f>F29</f>
        <v>ABQ CC Ct. 5</v>
      </c>
      <c r="G41" s="189"/>
      <c r="H41" s="199" t="s">
        <v>198</v>
      </c>
      <c r="I41" s="28"/>
      <c r="J41" s="128"/>
      <c r="K41" s="112"/>
    </row>
    <row r="42" spans="1:11" s="118" customFormat="1" ht="24" customHeight="1">
      <c r="A42" s="112"/>
      <c r="B42" s="122"/>
      <c r="C42" s="193"/>
      <c r="D42" s="190"/>
      <c r="E42" s="306"/>
      <c r="F42" s="217" t="s">
        <v>69</v>
      </c>
      <c r="G42" s="28"/>
      <c r="H42" s="28" t="s">
        <v>666</v>
      </c>
      <c r="I42" s="28"/>
      <c r="J42" s="128"/>
      <c r="K42" s="112"/>
    </row>
    <row r="43" spans="1:11" s="118" customFormat="1" ht="24" customHeight="1" thickBot="1">
      <c r="A43" s="112"/>
      <c r="B43" s="122"/>
      <c r="C43" s="193"/>
      <c r="D43" s="193" t="s">
        <v>436</v>
      </c>
      <c r="E43" s="28"/>
      <c r="F43" s="309"/>
      <c r="G43" s="28"/>
      <c r="H43" s="28"/>
      <c r="I43" s="28"/>
      <c r="J43" s="128"/>
      <c r="K43" s="112"/>
    </row>
    <row r="44" spans="1:11" s="118" customFormat="1" ht="24" customHeight="1" thickBot="1">
      <c r="A44" s="112"/>
      <c r="B44" s="122"/>
      <c r="C44" s="209" t="s">
        <v>184</v>
      </c>
      <c r="D44" s="196" t="str">
        <f>H20</f>
        <v>ABQ CC Ct. 2</v>
      </c>
      <c r="E44" s="28"/>
      <c r="F44" s="308" t="s">
        <v>536</v>
      </c>
      <c r="G44" s="28"/>
      <c r="H44" s="28"/>
      <c r="I44" s="28"/>
      <c r="J44" s="128"/>
      <c r="K44" s="112"/>
    </row>
    <row r="45" spans="1:11" s="118" customFormat="1" ht="24" customHeight="1">
      <c r="A45" s="112"/>
      <c r="B45" s="122"/>
      <c r="C45" s="28" t="s">
        <v>765</v>
      </c>
      <c r="D45" s="210" t="s">
        <v>437</v>
      </c>
      <c r="E45" s="28"/>
      <c r="F45" s="28"/>
      <c r="G45" s="28"/>
      <c r="H45" s="28"/>
      <c r="I45" s="28"/>
      <c r="J45" s="128"/>
      <c r="K45" s="112"/>
    </row>
    <row r="46" spans="1:11" s="118" customFormat="1" ht="24" customHeight="1">
      <c r="A46" s="112"/>
      <c r="B46" s="122"/>
      <c r="C46" s="28"/>
      <c r="D46" s="193"/>
      <c r="E46" s="28"/>
      <c r="F46" s="28"/>
      <c r="G46" s="28"/>
      <c r="H46" s="28"/>
      <c r="I46" s="28"/>
      <c r="J46" s="128"/>
      <c r="K46" s="112"/>
    </row>
    <row r="47" spans="1:11" s="118" customFormat="1" ht="24" customHeight="1" thickBot="1">
      <c r="A47" s="112"/>
      <c r="B47" s="122"/>
      <c r="C47" s="28"/>
      <c r="D47" s="203" t="s">
        <v>327</v>
      </c>
      <c r="E47" s="189"/>
      <c r="F47" s="28"/>
      <c r="G47" s="28"/>
      <c r="H47" s="28"/>
      <c r="I47" s="28"/>
      <c r="J47" s="128"/>
      <c r="K47" s="112"/>
    </row>
    <row r="48" spans="1:11" s="118" customFormat="1" ht="24" customHeight="1">
      <c r="A48" s="112"/>
      <c r="B48" s="122"/>
      <c r="C48" s="28"/>
      <c r="D48" s="360" t="s">
        <v>438</v>
      </c>
      <c r="E48" s="360"/>
      <c r="F48" s="28"/>
      <c r="G48" s="28"/>
      <c r="H48" s="28"/>
      <c r="I48" s="28"/>
      <c r="J48" s="128"/>
      <c r="K48" s="112"/>
    </row>
    <row r="49" spans="1:11" s="118" customFormat="1" ht="24" customHeight="1">
      <c r="A49" s="179" t="s">
        <v>831</v>
      </c>
      <c r="B49" s="193" t="s">
        <v>439</v>
      </c>
      <c r="C49" s="121"/>
      <c r="D49" s="28"/>
      <c r="E49" s="202"/>
      <c r="F49" s="124"/>
      <c r="G49" s="28"/>
      <c r="H49" s="28"/>
      <c r="I49" s="121"/>
      <c r="J49" s="195" t="s">
        <v>153</v>
      </c>
      <c r="K49" s="179" t="s">
        <v>808</v>
      </c>
    </row>
    <row r="50" spans="1:11" s="118" customFormat="1" ht="24" customHeight="1" thickBot="1">
      <c r="A50" s="382" t="s">
        <v>336</v>
      </c>
      <c r="B50" s="123" t="str">
        <f>C35</f>
        <v>ABQ CC Ct. 1</v>
      </c>
      <c r="C50" s="28"/>
      <c r="D50" s="28"/>
      <c r="E50" s="28"/>
      <c r="F50" s="121" t="s">
        <v>535</v>
      </c>
      <c r="G50" s="28"/>
      <c r="H50" s="28"/>
      <c r="I50" s="28"/>
      <c r="J50" s="133" t="str">
        <f>I29</f>
        <v>ABQ CC Ct. 2</v>
      </c>
      <c r="K50" s="377" t="s">
        <v>195</v>
      </c>
    </row>
    <row r="51" spans="1:11" s="118" customFormat="1" ht="24" customHeight="1">
      <c r="A51" s="121" t="s">
        <v>38</v>
      </c>
      <c r="B51" s="122" t="s">
        <v>440</v>
      </c>
      <c r="C51" s="28"/>
      <c r="D51" s="28"/>
      <c r="E51" s="28"/>
      <c r="F51" s="134" t="s">
        <v>88</v>
      </c>
      <c r="G51" s="28"/>
      <c r="H51" s="28"/>
      <c r="I51" s="28"/>
      <c r="J51" s="127" t="s">
        <v>154</v>
      </c>
      <c r="K51" s="121" t="s">
        <v>37</v>
      </c>
    </row>
    <row r="52" spans="1:11" s="118" customFormat="1" ht="24" customHeight="1" thickBot="1">
      <c r="A52" s="121" t="s">
        <v>36</v>
      </c>
      <c r="B52" s="206"/>
      <c r="C52" s="28"/>
      <c r="D52" s="189" t="s">
        <v>745</v>
      </c>
      <c r="E52" s="189"/>
      <c r="F52" s="135" t="str">
        <f>F23</f>
        <v>ABQ CC Ct. 1</v>
      </c>
      <c r="G52" s="189"/>
      <c r="H52" s="189" t="s">
        <v>195</v>
      </c>
      <c r="I52" s="28"/>
      <c r="J52" s="207"/>
      <c r="K52" s="121" t="s">
        <v>36</v>
      </c>
    </row>
    <row r="53" spans="1:11" s="118" customFormat="1" ht="24" customHeight="1">
      <c r="A53" s="112"/>
      <c r="B53" s="206"/>
      <c r="C53" s="28"/>
      <c r="D53" s="190"/>
      <c r="E53" s="28"/>
      <c r="F53" s="136" t="s">
        <v>129</v>
      </c>
      <c r="G53" s="28"/>
      <c r="H53" s="191" t="s">
        <v>746</v>
      </c>
      <c r="I53" s="28"/>
      <c r="J53" s="128"/>
      <c r="K53" s="112"/>
    </row>
    <row r="54" spans="1:11" s="118" customFormat="1" ht="24" customHeight="1" thickBot="1">
      <c r="A54" s="112"/>
      <c r="B54" s="206"/>
      <c r="C54" s="28"/>
      <c r="D54" s="193"/>
      <c r="E54" s="28"/>
      <c r="F54" s="130"/>
      <c r="G54" s="28"/>
      <c r="H54" s="195"/>
      <c r="I54" s="28"/>
      <c r="J54" s="128"/>
      <c r="K54" s="112"/>
    </row>
    <row r="55" spans="1:11" s="118" customFormat="1" ht="24" customHeight="1">
      <c r="A55" s="112"/>
      <c r="B55" s="206"/>
      <c r="C55" s="28"/>
      <c r="D55" s="193"/>
      <c r="E55" s="202"/>
      <c r="F55" s="131" t="s">
        <v>526</v>
      </c>
      <c r="G55" s="28"/>
      <c r="H55" s="195"/>
      <c r="I55" s="28"/>
      <c r="J55" s="128"/>
      <c r="K55" s="112"/>
    </row>
    <row r="56" spans="1:11" s="118" customFormat="1" ht="24" customHeight="1">
      <c r="A56" s="112"/>
      <c r="B56" s="206"/>
      <c r="C56" s="28"/>
      <c r="D56" s="193" t="s">
        <v>99</v>
      </c>
      <c r="E56" s="202"/>
      <c r="F56" s="121"/>
      <c r="G56" s="28"/>
      <c r="H56" s="195" t="s">
        <v>106</v>
      </c>
      <c r="I56" s="28"/>
      <c r="J56" s="128"/>
      <c r="K56" s="112"/>
    </row>
    <row r="57" spans="1:11" s="118" customFormat="1" ht="24" customHeight="1" thickBot="1">
      <c r="A57" s="112"/>
      <c r="B57" s="206"/>
      <c r="C57" s="199" t="s">
        <v>182</v>
      </c>
      <c r="D57" s="196" t="str">
        <f>H57</f>
        <v>ABQ CC Ct. 1</v>
      </c>
      <c r="E57" s="28"/>
      <c r="F57" s="121" t="s">
        <v>521</v>
      </c>
      <c r="G57" s="28"/>
      <c r="H57" s="197" t="str">
        <f>G62</f>
        <v>ABQ CC Ct. 1</v>
      </c>
      <c r="I57" s="189" t="s">
        <v>195</v>
      </c>
      <c r="J57" s="128"/>
      <c r="K57" s="112"/>
    </row>
    <row r="58" spans="1:11" s="118" customFormat="1" ht="24" customHeight="1">
      <c r="A58" s="112"/>
      <c r="B58" s="206"/>
      <c r="C58" s="190" t="s">
        <v>762</v>
      </c>
      <c r="D58" s="193" t="s">
        <v>441</v>
      </c>
      <c r="E58" s="28"/>
      <c r="F58" s="134" t="s">
        <v>108</v>
      </c>
      <c r="G58" s="28"/>
      <c r="H58" s="195" t="s">
        <v>70</v>
      </c>
      <c r="I58" s="191" t="s">
        <v>734</v>
      </c>
      <c r="J58" s="128"/>
      <c r="K58" s="112"/>
    </row>
    <row r="59" spans="1:11" s="118" customFormat="1" ht="24" customHeight="1" thickBot="1">
      <c r="A59" s="112"/>
      <c r="B59" s="206"/>
      <c r="C59" s="193"/>
      <c r="D59" s="193"/>
      <c r="E59" s="189" t="s">
        <v>641</v>
      </c>
      <c r="F59" s="135" t="str">
        <f>H7</f>
        <v>ABQ CC Ct. 6</v>
      </c>
      <c r="G59" s="189" t="s">
        <v>207</v>
      </c>
      <c r="H59" s="195"/>
      <c r="I59" s="195"/>
      <c r="J59" s="128"/>
      <c r="K59" s="112"/>
    </row>
    <row r="60" spans="1:11" s="118" customFormat="1" ht="24" customHeight="1">
      <c r="A60" s="112"/>
      <c r="B60" s="206"/>
      <c r="C60" s="193"/>
      <c r="D60" s="193"/>
      <c r="E60" s="190"/>
      <c r="F60" s="137" t="s">
        <v>538</v>
      </c>
      <c r="G60" s="191" t="s">
        <v>640</v>
      </c>
      <c r="H60" s="195"/>
      <c r="I60" s="195"/>
      <c r="J60" s="128"/>
      <c r="K60" s="112"/>
    </row>
    <row r="61" spans="1:11" s="118" customFormat="1" ht="24" customHeight="1" thickBot="1">
      <c r="A61" s="112"/>
      <c r="B61" s="206"/>
      <c r="C61" s="193"/>
      <c r="D61" s="193"/>
      <c r="E61" s="193" t="s">
        <v>109</v>
      </c>
      <c r="F61" s="130"/>
      <c r="G61" s="195" t="s">
        <v>97</v>
      </c>
      <c r="H61" s="195"/>
      <c r="I61" s="195"/>
      <c r="J61" s="128"/>
      <c r="K61" s="112"/>
    </row>
    <row r="62" spans="1:11" s="118" customFormat="1" ht="24" customHeight="1" thickBot="1">
      <c r="A62" s="112"/>
      <c r="B62" s="206"/>
      <c r="C62" s="193"/>
      <c r="D62" s="209" t="s">
        <v>182</v>
      </c>
      <c r="E62" s="196" t="str">
        <f>F84</f>
        <v>ABQ CC Ct. 6</v>
      </c>
      <c r="F62" s="124" t="s">
        <v>508</v>
      </c>
      <c r="G62" s="197" t="str">
        <f>F74</f>
        <v>ABQ CC Ct. 1</v>
      </c>
      <c r="H62" s="199" t="s">
        <v>207</v>
      </c>
      <c r="I62" s="195"/>
      <c r="J62" s="128"/>
      <c r="K62" s="112"/>
    </row>
    <row r="63" spans="1:11" s="118" customFormat="1" ht="24" customHeight="1" thickBot="1">
      <c r="A63" s="112"/>
      <c r="B63" s="206"/>
      <c r="C63" s="193"/>
      <c r="D63" s="28" t="s">
        <v>722</v>
      </c>
      <c r="E63" s="122" t="s">
        <v>86</v>
      </c>
      <c r="F63" s="132" t="s">
        <v>537</v>
      </c>
      <c r="G63" s="195" t="s">
        <v>297</v>
      </c>
      <c r="H63" s="28" t="s">
        <v>711</v>
      </c>
      <c r="I63" s="195"/>
      <c r="J63" s="128"/>
      <c r="K63" s="112"/>
    </row>
    <row r="64" spans="1:11" s="118" customFormat="1" ht="24" customHeight="1">
      <c r="A64" s="112"/>
      <c r="B64" s="206"/>
      <c r="C64" s="193"/>
      <c r="D64" s="28"/>
      <c r="E64" s="122"/>
      <c r="F64" s="134" t="s">
        <v>111</v>
      </c>
      <c r="G64" s="195"/>
      <c r="H64" s="28"/>
      <c r="I64" s="195"/>
      <c r="J64" s="128"/>
      <c r="K64" s="112"/>
    </row>
    <row r="65" spans="1:11" s="118" customFormat="1" ht="24" customHeight="1" thickBot="1">
      <c r="A65" s="112"/>
      <c r="B65" s="206"/>
      <c r="C65" s="193"/>
      <c r="D65" s="28"/>
      <c r="E65" s="125" t="s">
        <v>182</v>
      </c>
      <c r="F65" s="135" t="str">
        <f>F59</f>
        <v>ABQ CC Ct. 6</v>
      </c>
      <c r="G65" s="199" t="s">
        <v>203</v>
      </c>
      <c r="H65" s="28"/>
      <c r="I65" s="195"/>
      <c r="J65" s="128"/>
      <c r="K65" s="112"/>
    </row>
    <row r="66" spans="1:11" s="118" customFormat="1" ht="24" customHeight="1">
      <c r="A66" s="112"/>
      <c r="B66" s="206"/>
      <c r="C66" s="193"/>
      <c r="D66" s="28"/>
      <c r="E66" s="28"/>
      <c r="F66" s="136" t="s">
        <v>61</v>
      </c>
      <c r="G66" s="28" t="s">
        <v>677</v>
      </c>
      <c r="H66" s="28"/>
      <c r="I66" s="195"/>
      <c r="J66" s="128"/>
      <c r="K66" s="112"/>
    </row>
    <row r="67" spans="1:11" s="118" customFormat="1" ht="24" customHeight="1" thickBot="1">
      <c r="A67" s="112"/>
      <c r="B67" s="206"/>
      <c r="C67" s="193" t="s">
        <v>442</v>
      </c>
      <c r="D67" s="28"/>
      <c r="E67" s="28"/>
      <c r="F67" s="130"/>
      <c r="G67" s="28"/>
      <c r="H67" s="28"/>
      <c r="I67" s="195" t="s">
        <v>120</v>
      </c>
      <c r="J67" s="128"/>
      <c r="K67" s="112"/>
    </row>
    <row r="68" spans="1:11" s="118" customFormat="1" ht="24" customHeight="1" thickBot="1">
      <c r="A68" s="112"/>
      <c r="B68" s="138" t="s">
        <v>182</v>
      </c>
      <c r="C68" s="123" t="str">
        <f>D79</f>
        <v>ABQ CC Ct. 5</v>
      </c>
      <c r="D68" s="28"/>
      <c r="E68" s="28"/>
      <c r="F68" s="124" t="s">
        <v>531</v>
      </c>
      <c r="G68" s="28"/>
      <c r="H68" s="28"/>
      <c r="I68" s="133" t="str">
        <f>D57</f>
        <v>ABQ CC Ct. 1</v>
      </c>
      <c r="J68" s="138" t="s">
        <v>195</v>
      </c>
      <c r="K68" s="112"/>
    </row>
    <row r="69" spans="1:11" s="118" customFormat="1" ht="24" customHeight="1">
      <c r="A69" s="112"/>
      <c r="B69" s="121" t="s">
        <v>672</v>
      </c>
      <c r="C69" s="122" t="s">
        <v>128</v>
      </c>
      <c r="D69" s="121"/>
      <c r="E69" s="121"/>
      <c r="F69" s="121"/>
      <c r="G69" s="121"/>
      <c r="H69" s="121"/>
      <c r="I69" s="127" t="s">
        <v>443</v>
      </c>
      <c r="J69" s="121" t="s">
        <v>794</v>
      </c>
      <c r="K69" s="112"/>
    </row>
    <row r="70" spans="1:11" s="118" customFormat="1" ht="24" customHeight="1">
      <c r="A70" s="112"/>
      <c r="B70" s="207"/>
      <c r="C70" s="112"/>
      <c r="D70" s="121"/>
      <c r="E70" s="121"/>
      <c r="F70" s="121"/>
      <c r="G70" s="121"/>
      <c r="H70" s="121"/>
      <c r="I70" s="207"/>
      <c r="J70" s="112"/>
      <c r="K70" s="112"/>
    </row>
    <row r="71" spans="1:11" s="118" customFormat="1" ht="24" customHeight="1">
      <c r="A71" s="112"/>
      <c r="B71" s="121"/>
      <c r="C71" s="122"/>
      <c r="D71" s="121"/>
      <c r="E71" s="121"/>
      <c r="F71" s="139"/>
      <c r="G71" s="121"/>
      <c r="H71" s="121"/>
      <c r="I71" s="127"/>
      <c r="J71" s="120"/>
      <c r="K71" s="112"/>
    </row>
    <row r="72" spans="1:11" s="118" customFormat="1" ht="24" customHeight="1" thickBot="1">
      <c r="A72" s="112"/>
      <c r="B72" s="121"/>
      <c r="C72" s="122"/>
      <c r="D72" s="121"/>
      <c r="E72" s="121"/>
      <c r="F72" s="121" t="s">
        <v>462</v>
      </c>
      <c r="G72" s="121"/>
      <c r="H72" s="121"/>
      <c r="I72" s="127"/>
      <c r="J72" s="120"/>
      <c r="K72" s="112"/>
    </row>
    <row r="73" spans="1:11" s="118" customFormat="1" ht="24" customHeight="1">
      <c r="A73" s="112"/>
      <c r="B73" s="121"/>
      <c r="C73" s="122"/>
      <c r="D73" s="121"/>
      <c r="E73" s="121"/>
      <c r="F73" s="134" t="s">
        <v>98</v>
      </c>
      <c r="G73" s="121"/>
      <c r="H73" s="121"/>
      <c r="I73" s="127"/>
      <c r="J73" s="120"/>
      <c r="K73" s="112"/>
    </row>
    <row r="74" spans="1:11" s="118" customFormat="1" ht="24" customHeight="1" thickBot="1">
      <c r="A74" s="112"/>
      <c r="B74" s="121"/>
      <c r="C74" s="122"/>
      <c r="D74" s="140" t="s">
        <v>332</v>
      </c>
      <c r="E74" s="141"/>
      <c r="F74" s="135" t="str">
        <f>F52</f>
        <v>ABQ CC Ct. 1</v>
      </c>
      <c r="G74" s="142"/>
      <c r="H74" s="140" t="s">
        <v>685</v>
      </c>
      <c r="I74" s="127"/>
      <c r="J74" s="120"/>
      <c r="K74" s="112"/>
    </row>
    <row r="75" spans="1:11" s="118" customFormat="1" ht="24" customHeight="1">
      <c r="A75" s="112"/>
      <c r="B75" s="121"/>
      <c r="C75" s="122"/>
      <c r="D75" s="143"/>
      <c r="E75" s="121"/>
      <c r="F75" s="136" t="s">
        <v>71</v>
      </c>
      <c r="G75" s="121"/>
      <c r="H75" s="126" t="s">
        <v>686</v>
      </c>
      <c r="I75" s="127"/>
      <c r="J75" s="120"/>
      <c r="K75" s="112"/>
    </row>
    <row r="76" spans="1:11" s="118" customFormat="1" ht="24" customHeight="1" thickBot="1">
      <c r="A76" s="112"/>
      <c r="B76" s="121"/>
      <c r="C76" s="122"/>
      <c r="D76" s="122"/>
      <c r="E76" s="121"/>
      <c r="F76" s="130"/>
      <c r="G76" s="121"/>
      <c r="H76" s="127"/>
      <c r="I76" s="127"/>
      <c r="J76" s="120"/>
      <c r="K76" s="112"/>
    </row>
    <row r="77" spans="1:11" s="118" customFormat="1" ht="24" customHeight="1">
      <c r="A77" s="112"/>
      <c r="B77" s="121"/>
      <c r="C77" s="122"/>
      <c r="D77" s="122"/>
      <c r="E77" s="121"/>
      <c r="F77" s="124" t="s">
        <v>450</v>
      </c>
      <c r="G77" s="121"/>
      <c r="H77" s="127"/>
      <c r="I77" s="127"/>
      <c r="J77" s="120"/>
      <c r="K77" s="112"/>
    </row>
    <row r="78" spans="1:11" s="118" customFormat="1" ht="24" customHeight="1">
      <c r="A78" s="112"/>
      <c r="B78" s="121"/>
      <c r="C78" s="122"/>
      <c r="D78" s="122" t="s">
        <v>147</v>
      </c>
      <c r="E78" s="121"/>
      <c r="F78" s="121"/>
      <c r="G78" s="121"/>
      <c r="H78" s="127" t="s">
        <v>105</v>
      </c>
      <c r="I78" s="127"/>
      <c r="J78" s="120"/>
      <c r="K78" s="112"/>
    </row>
    <row r="79" spans="1:11" s="118" customFormat="1" ht="24" customHeight="1" thickBot="1">
      <c r="A79" s="112"/>
      <c r="B79" s="121"/>
      <c r="C79" s="138" t="s">
        <v>332</v>
      </c>
      <c r="D79" s="123" t="str">
        <f>D26</f>
        <v>ABQ CC Ct. 5</v>
      </c>
      <c r="E79" s="121"/>
      <c r="F79" s="121"/>
      <c r="G79" s="121"/>
      <c r="H79" s="133" t="str">
        <f>E62</f>
        <v>ABQ CC Ct. 6</v>
      </c>
      <c r="I79" s="199" t="s">
        <v>200</v>
      </c>
      <c r="J79" s="120"/>
      <c r="K79" s="112"/>
    </row>
    <row r="80" spans="1:11" s="118" customFormat="1" ht="24" customHeight="1">
      <c r="A80" s="112"/>
      <c r="B80" s="121"/>
      <c r="C80" s="121" t="s">
        <v>751</v>
      </c>
      <c r="D80" s="122" t="s">
        <v>156</v>
      </c>
      <c r="E80" s="121"/>
      <c r="F80" s="121"/>
      <c r="G80" s="121"/>
      <c r="H80" s="127" t="s">
        <v>107</v>
      </c>
      <c r="I80" s="121" t="s">
        <v>744</v>
      </c>
      <c r="J80" s="120"/>
      <c r="K80" s="112"/>
    </row>
    <row r="81" spans="1:11" s="118" customFormat="1" ht="24" customHeight="1">
      <c r="A81" s="112"/>
      <c r="B81" s="121"/>
      <c r="C81" s="121"/>
      <c r="D81" s="122"/>
      <c r="E81" s="121"/>
      <c r="F81" s="121"/>
      <c r="G81" s="121"/>
      <c r="H81" s="127"/>
      <c r="I81" s="121"/>
      <c r="J81" s="120"/>
      <c r="K81" s="112"/>
    </row>
    <row r="82" spans="1:11" s="118" customFormat="1" ht="24" customHeight="1" thickBot="1">
      <c r="A82" s="112"/>
      <c r="B82" s="121"/>
      <c r="C82" s="121"/>
      <c r="D82" s="193"/>
      <c r="E82" s="28"/>
      <c r="F82" s="121" t="s">
        <v>515</v>
      </c>
      <c r="G82" s="28"/>
      <c r="H82" s="195"/>
      <c r="I82" s="121"/>
      <c r="J82" s="120"/>
      <c r="K82" s="112"/>
    </row>
    <row r="83" spans="1:11" s="118" customFormat="1" ht="24" customHeight="1">
      <c r="A83" s="112"/>
      <c r="B83" s="121"/>
      <c r="C83" s="121"/>
      <c r="D83" s="193"/>
      <c r="E83" s="28"/>
      <c r="F83" s="134" t="s">
        <v>110</v>
      </c>
      <c r="G83" s="28"/>
      <c r="H83" s="195"/>
      <c r="I83" s="121"/>
      <c r="J83" s="120"/>
      <c r="K83" s="112"/>
    </row>
    <row r="84" spans="1:11" s="118" customFormat="1" ht="24" customHeight="1" thickBot="1">
      <c r="A84" s="112"/>
      <c r="B84" s="121"/>
      <c r="C84" s="121"/>
      <c r="D84" s="203" t="s">
        <v>202</v>
      </c>
      <c r="E84" s="189"/>
      <c r="F84" s="135" t="str">
        <f>F65</f>
        <v>ABQ CC Ct. 6</v>
      </c>
      <c r="G84" s="189"/>
      <c r="H84" s="199" t="s">
        <v>200</v>
      </c>
      <c r="I84" s="121"/>
      <c r="J84" s="120"/>
      <c r="K84" s="112"/>
    </row>
    <row r="85" spans="1:11" s="118" customFormat="1" ht="24" customHeight="1">
      <c r="A85" s="112"/>
      <c r="B85" s="121"/>
      <c r="C85" s="121"/>
      <c r="D85" s="306"/>
      <c r="E85" s="28"/>
      <c r="F85" s="136" t="s">
        <v>72</v>
      </c>
      <c r="G85" s="28"/>
      <c r="H85" s="306" t="s">
        <v>702</v>
      </c>
      <c r="I85" s="121"/>
      <c r="J85" s="120"/>
      <c r="K85" s="112"/>
    </row>
    <row r="86" spans="1:11" s="118" customFormat="1" ht="24" customHeight="1" thickBot="1">
      <c r="A86" s="112"/>
      <c r="B86" s="121"/>
      <c r="C86" s="121"/>
      <c r="D86" s="28"/>
      <c r="E86" s="28"/>
      <c r="F86" s="130"/>
      <c r="G86" s="28"/>
      <c r="H86" s="28"/>
      <c r="I86" s="121"/>
      <c r="J86" s="120"/>
      <c r="K86" s="112"/>
    </row>
    <row r="87" spans="1:11" s="118" customFormat="1" ht="24" customHeight="1">
      <c r="A87" s="112"/>
      <c r="B87" s="121"/>
      <c r="C87" s="121"/>
      <c r="D87" s="28"/>
      <c r="E87" s="202"/>
      <c r="F87" s="124" t="s">
        <v>505</v>
      </c>
      <c r="G87" s="28"/>
      <c r="H87" s="28"/>
      <c r="I87" s="121"/>
      <c r="J87" s="120"/>
      <c r="K87" s="112"/>
    </row>
    <row r="88" spans="1:11" ht="24" customHeight="1">
      <c r="A88"/>
      <c r="B88" s="27"/>
      <c r="C88" s="27"/>
      <c r="D88" s="16"/>
      <c r="E88" s="16"/>
      <c r="F88" s="16"/>
      <c r="G88" s="16"/>
      <c r="H88" s="6"/>
      <c r="I88" s="6"/>
      <c r="J88" s="310"/>
      <c r="K88"/>
    </row>
    <row r="89" spans="1:11" ht="24" customHeight="1">
      <c r="A89"/>
      <c r="B89" s="53"/>
      <c r="C89" s="22" t="s">
        <v>52</v>
      </c>
      <c r="D89" s="27"/>
      <c r="E89" s="27"/>
      <c r="F89" s="116"/>
      <c r="G89" s="27"/>
      <c r="H89" s="27"/>
      <c r="I89" s="27"/>
      <c r="J89" s="27"/>
      <c r="K89"/>
    </row>
    <row r="90" spans="1:11" ht="12.75">
      <c r="A90"/>
      <c r="B90" s="27"/>
      <c r="C90" s="27"/>
      <c r="D90" s="27"/>
      <c r="E90" s="27"/>
      <c r="F90" s="27"/>
      <c r="G90" s="27"/>
      <c r="H90" s="27"/>
      <c r="I90" s="27"/>
      <c r="J90" s="27"/>
      <c r="K90"/>
    </row>
    <row r="91" spans="1:11" ht="12.75">
      <c r="A91"/>
      <c r="B91" s="27"/>
      <c r="C91" s="27"/>
      <c r="D91" s="27"/>
      <c r="E91" s="27"/>
      <c r="F91" s="27"/>
      <c r="G91" s="27"/>
      <c r="H91" s="27"/>
      <c r="I91" s="27"/>
      <c r="J91" s="27"/>
      <c r="K91"/>
    </row>
    <row r="92" spans="1:11" ht="12.75">
      <c r="A92"/>
      <c r="B92" s="27"/>
      <c r="C92" s="27"/>
      <c r="D92" s="27"/>
      <c r="E92" s="27"/>
      <c r="F92" s="27"/>
      <c r="G92" s="27"/>
      <c r="H92" s="27"/>
      <c r="I92" s="27"/>
      <c r="J92" s="27"/>
      <c r="K92"/>
    </row>
    <row r="93" spans="1:11" ht="12.75">
      <c r="A93"/>
      <c r="B93" s="27"/>
      <c r="C93" s="27"/>
      <c r="D93" s="27"/>
      <c r="E93" s="27"/>
      <c r="F93" s="27"/>
      <c r="G93" s="27"/>
      <c r="H93" s="27"/>
      <c r="I93" s="27"/>
      <c r="J93" s="27"/>
      <c r="K93"/>
    </row>
    <row r="94" spans="1:11" ht="12.75">
      <c r="A94"/>
      <c r="B94" s="27"/>
      <c r="C94" s="27"/>
      <c r="D94" s="27"/>
      <c r="E94" s="27"/>
      <c r="F94" s="27"/>
      <c r="G94" s="27"/>
      <c r="H94" s="27"/>
      <c r="I94" s="27"/>
      <c r="J94" s="27"/>
      <c r="K94"/>
    </row>
    <row r="95" spans="1:11" ht="12.75">
      <c r="A95"/>
      <c r="B95" s="27"/>
      <c r="C95" s="27"/>
      <c r="D95" s="27"/>
      <c r="E95" s="27"/>
      <c r="F95" s="27"/>
      <c r="G95" s="27"/>
      <c r="H95" s="27"/>
      <c r="I95" s="27"/>
      <c r="J95" s="27"/>
      <c r="K95"/>
    </row>
    <row r="96" spans="1:11" ht="12.75">
      <c r="A96"/>
      <c r="B96" s="27"/>
      <c r="C96" s="27"/>
      <c r="D96" s="27"/>
      <c r="E96" s="27"/>
      <c r="F96" s="27"/>
      <c r="G96" s="27"/>
      <c r="H96" s="27"/>
      <c r="I96" s="27"/>
      <c r="J96" s="27"/>
      <c r="K96"/>
    </row>
    <row r="97" spans="1:11" ht="12.75">
      <c r="A97"/>
      <c r="B97" s="27"/>
      <c r="C97" s="27"/>
      <c r="D97" s="27"/>
      <c r="E97" s="27"/>
      <c r="F97" s="27"/>
      <c r="G97" s="27"/>
      <c r="H97" s="27"/>
      <c r="I97" s="27"/>
      <c r="J97" s="27"/>
      <c r="K97"/>
    </row>
    <row r="98" spans="1:11" ht="12.75">
      <c r="A98"/>
      <c r="B98" s="27"/>
      <c r="C98" s="27"/>
      <c r="D98" s="27"/>
      <c r="E98" s="27"/>
      <c r="F98" s="27"/>
      <c r="G98" s="27"/>
      <c r="H98" s="27"/>
      <c r="I98" s="27"/>
      <c r="J98" s="27"/>
      <c r="K98"/>
    </row>
    <row r="99" spans="1:11" ht="12.75">
      <c r="A99"/>
      <c r="B99" s="27"/>
      <c r="C99" s="27"/>
      <c r="D99" s="27"/>
      <c r="E99" s="27"/>
      <c r="F99" s="27"/>
      <c r="G99" s="27"/>
      <c r="H99" s="27"/>
      <c r="I99" s="27"/>
      <c r="J99" s="27"/>
      <c r="K99"/>
    </row>
    <row r="100" spans="1:11" ht="12.75">
      <c r="A100"/>
      <c r="B100" s="27"/>
      <c r="C100" s="27"/>
      <c r="D100" s="27"/>
      <c r="E100" s="27"/>
      <c r="F100" s="27"/>
      <c r="G100" s="27"/>
      <c r="H100" s="27"/>
      <c r="I100" s="27"/>
      <c r="J100" s="27"/>
      <c r="K100"/>
    </row>
    <row r="101" spans="1:11" ht="12.75">
      <c r="A101"/>
      <c r="B101" s="27"/>
      <c r="C101" s="27"/>
      <c r="D101" s="27"/>
      <c r="E101" s="27"/>
      <c r="F101" s="27"/>
      <c r="G101" s="27"/>
      <c r="H101" s="27"/>
      <c r="I101" s="27"/>
      <c r="J101" s="27"/>
      <c r="K101"/>
    </row>
    <row r="102" spans="1:11" ht="12.75">
      <c r="A102"/>
      <c r="B102" s="27"/>
      <c r="C102" s="27"/>
      <c r="D102" s="27"/>
      <c r="E102" s="27"/>
      <c r="F102" s="27"/>
      <c r="G102" s="27"/>
      <c r="H102" s="27"/>
      <c r="I102" s="27"/>
      <c r="J102" s="27"/>
      <c r="K102"/>
    </row>
    <row r="103" spans="1:10" ht="12.75">
      <c r="A103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2.75">
      <c r="A104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2.75">
      <c r="A105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2.75">
      <c r="A106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2.75">
      <c r="A10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2.75">
      <c r="A108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2.75">
      <c r="A109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2.75">
      <c r="A110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2.75">
      <c r="A111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2.75">
      <c r="A112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2.75">
      <c r="A113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2.75">
      <c r="A114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2.75">
      <c r="A115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2.75">
      <c r="A11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2.75">
      <c r="A118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2.75">
      <c r="A119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2.75">
      <c r="A120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2.75">
      <c r="A121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2.75">
      <c r="A122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2.75">
      <c r="A123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2.75">
      <c r="A124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2.75">
      <c r="A125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2.75">
      <c r="A126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9" ht="12.75">
      <c r="A127"/>
      <c r="B127" s="27"/>
      <c r="C127" s="27"/>
      <c r="D127" s="27"/>
      <c r="E127" s="27"/>
      <c r="F127" s="27"/>
      <c r="G127" s="27"/>
      <c r="H127" s="27"/>
      <c r="I127" s="27"/>
    </row>
    <row r="128" spans="1:9" ht="12.75">
      <c r="A128"/>
      <c r="B128" s="27"/>
      <c r="C128" s="27"/>
      <c r="D128" s="27"/>
      <c r="E128" s="27"/>
      <c r="F128" s="27"/>
      <c r="G128" s="27"/>
      <c r="H128" s="27"/>
      <c r="I128" s="27"/>
    </row>
    <row r="129" spans="1:9" ht="12.75">
      <c r="A129"/>
      <c r="B129" s="27"/>
      <c r="C129" s="27"/>
      <c r="D129" s="27"/>
      <c r="E129" s="27"/>
      <c r="F129" s="27"/>
      <c r="G129" s="27"/>
      <c r="H129" s="27"/>
      <c r="I129" s="27"/>
    </row>
    <row r="130" spans="1:9" ht="12.75">
      <c r="A130"/>
      <c r="B130" s="27"/>
      <c r="C130" s="27"/>
      <c r="D130" s="27"/>
      <c r="E130" s="27"/>
      <c r="F130" s="27"/>
      <c r="G130" s="27"/>
      <c r="H130" s="27"/>
      <c r="I130" s="27"/>
    </row>
    <row r="131" spans="1:9" ht="12.75">
      <c r="A131"/>
      <c r="B131" s="27"/>
      <c r="C131" s="27"/>
      <c r="D131" s="27"/>
      <c r="E131" s="27"/>
      <c r="F131" s="27"/>
      <c r="G131" s="27"/>
      <c r="H131" s="27"/>
      <c r="I131" s="27"/>
    </row>
    <row r="132" spans="1:9" ht="12.75">
      <c r="A132"/>
      <c r="B132" s="27"/>
      <c r="C132" s="27"/>
      <c r="D132" s="27"/>
      <c r="E132" s="27"/>
      <c r="F132" s="27"/>
      <c r="G132" s="27"/>
      <c r="H132" s="27"/>
      <c r="I132" s="27"/>
    </row>
    <row r="133" spans="1:9" ht="12.75">
      <c r="A133"/>
      <c r="B133" s="27"/>
      <c r="C133" s="27"/>
      <c r="D133" s="27"/>
      <c r="E133" s="27"/>
      <c r="F133" s="27"/>
      <c r="G133" s="27"/>
      <c r="H133" s="27"/>
      <c r="I133" s="27"/>
    </row>
    <row r="134" spans="1:9" ht="12.75">
      <c r="A134"/>
      <c r="B134" s="27"/>
      <c r="C134" s="27"/>
      <c r="D134" s="27"/>
      <c r="E134" s="27"/>
      <c r="F134" s="27"/>
      <c r="G134" s="27"/>
      <c r="H134" s="27"/>
      <c r="I134" s="27"/>
    </row>
    <row r="135" spans="1:9" ht="12.75">
      <c r="A135"/>
      <c r="B135" s="27"/>
      <c r="C135" s="27"/>
      <c r="D135" s="27"/>
      <c r="E135" s="27"/>
      <c r="F135" s="27"/>
      <c r="G135" s="27"/>
      <c r="H135" s="27"/>
      <c r="I135" s="27"/>
    </row>
    <row r="136" spans="1:9" ht="12.75">
      <c r="A136"/>
      <c r="B136" s="27"/>
      <c r="C136" s="27"/>
      <c r="D136" s="27"/>
      <c r="E136" s="27"/>
      <c r="F136" s="27"/>
      <c r="G136" s="27"/>
      <c r="H136" s="27"/>
      <c r="I136" s="27"/>
    </row>
    <row r="137" spans="1:9" ht="12.75">
      <c r="A137"/>
      <c r="B137" s="27"/>
      <c r="C137" s="27"/>
      <c r="D137" s="27"/>
      <c r="E137" s="27"/>
      <c r="F137" s="27"/>
      <c r="G137" s="27"/>
      <c r="H137" s="27"/>
      <c r="I137" s="27"/>
    </row>
    <row r="138" spans="1:9" ht="12.75">
      <c r="A138"/>
      <c r="B138" s="27"/>
      <c r="C138" s="27"/>
      <c r="D138" s="27"/>
      <c r="E138" s="27"/>
      <c r="F138" s="27"/>
      <c r="G138" s="27"/>
      <c r="H138" s="27"/>
      <c r="I138" s="27"/>
    </row>
    <row r="139" spans="1:9" ht="12.75">
      <c r="A139"/>
      <c r="B139" s="27"/>
      <c r="C139" s="27"/>
      <c r="D139" s="27"/>
      <c r="E139" s="27"/>
      <c r="F139" s="27"/>
      <c r="G139" s="27"/>
      <c r="H139" s="27"/>
      <c r="I139" s="27"/>
    </row>
    <row r="140" spans="1:9" ht="12.75">
      <c r="A140"/>
      <c r="B140" s="27"/>
      <c r="C140" s="27"/>
      <c r="D140" s="27"/>
      <c r="E140" s="27"/>
      <c r="F140" s="27"/>
      <c r="G140" s="27"/>
      <c r="H140" s="27"/>
      <c r="I140" s="27"/>
    </row>
    <row r="141" spans="1:9" ht="12.75">
      <c r="A141"/>
      <c r="B141" s="27"/>
      <c r="C141" s="27"/>
      <c r="D141" s="27"/>
      <c r="E141" s="27"/>
      <c r="F141" s="27"/>
      <c r="G141" s="27"/>
      <c r="H141" s="27"/>
      <c r="I141" s="27"/>
    </row>
    <row r="142" spans="1:9" ht="12.75">
      <c r="A142"/>
      <c r="B142" s="27"/>
      <c r="C142" s="27"/>
      <c r="D142" s="27"/>
      <c r="E142" s="27"/>
      <c r="F142" s="27"/>
      <c r="G142" s="27"/>
      <c r="H142" s="27"/>
      <c r="I142" s="27"/>
    </row>
    <row r="143" spans="1:9" ht="12.75">
      <c r="A143"/>
      <c r="B143" s="27"/>
      <c r="C143" s="27"/>
      <c r="D143" s="27"/>
      <c r="E143" s="27"/>
      <c r="F143" s="27"/>
      <c r="G143" s="27"/>
      <c r="H143" s="27"/>
      <c r="I143" s="27"/>
    </row>
    <row r="144" spans="1:9" ht="12.75">
      <c r="A144"/>
      <c r="B144" s="27"/>
      <c r="C144" s="27"/>
      <c r="D144" s="27"/>
      <c r="E144" s="27"/>
      <c r="F144" s="27"/>
      <c r="G144" s="27"/>
      <c r="H144" s="27"/>
      <c r="I144" s="27"/>
    </row>
    <row r="145" spans="1:9" ht="12.75">
      <c r="A145"/>
      <c r="B145" s="27"/>
      <c r="C145" s="27"/>
      <c r="D145" s="27"/>
      <c r="E145" s="27"/>
      <c r="F145" s="27"/>
      <c r="G145" s="27"/>
      <c r="H145" s="27"/>
      <c r="I145" s="27"/>
    </row>
    <row r="146" spans="1:9" ht="12.75">
      <c r="A146"/>
      <c r="B146" s="27"/>
      <c r="C146" s="27"/>
      <c r="D146" s="27"/>
      <c r="E146" s="27"/>
      <c r="F146" s="27"/>
      <c r="G146" s="27"/>
      <c r="H146" s="27"/>
      <c r="I146" s="27"/>
    </row>
  </sheetData>
  <sheetProtection/>
  <mergeCells count="7">
    <mergeCell ref="D48:E48"/>
    <mergeCell ref="A2:K2"/>
    <mergeCell ref="A1:K1"/>
    <mergeCell ref="A3:C3"/>
    <mergeCell ref="A5:K5"/>
    <mergeCell ref="B9:J9"/>
    <mergeCell ref="A4:K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zoomScalePageLayoutView="0" workbookViewId="0" topLeftCell="A1">
      <selection activeCell="C34" sqref="C34"/>
    </sheetView>
  </sheetViews>
  <sheetFormatPr defaultColWidth="8.8515625" defaultRowHeight="12.75"/>
  <cols>
    <col min="1" max="1" width="38.7109375" style="0" bestFit="1" customWidth="1"/>
    <col min="2" max="7" width="15.7109375" style="0" customWidth="1"/>
    <col min="8" max="8" width="22.7109375" style="0" customWidth="1"/>
  </cols>
  <sheetData>
    <row r="1" spans="1:11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5" ht="13.5">
      <c r="A3" s="30"/>
      <c r="B3" s="32" t="str">
        <f>Pools!A62</f>
        <v>PM Pool - 2:30pm Start</v>
      </c>
      <c r="C3" s="37"/>
      <c r="D3" s="30"/>
      <c r="E3" s="30"/>
    </row>
    <row r="4" spans="1:2" s="26" customFormat="1" ht="13.5">
      <c r="A4" s="38" t="s">
        <v>4</v>
      </c>
      <c r="B4" s="26" t="str">
        <f>Pools!A63</f>
        <v>ABQ Convention Center Ct. 4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1" s="7" customFormat="1" ht="13.5">
      <c r="A7" s="322" t="s">
        <v>133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</row>
    <row r="9" spans="1:5" ht="12.75">
      <c r="A9" s="11" t="s">
        <v>22</v>
      </c>
      <c r="B9" t="s">
        <v>27</v>
      </c>
      <c r="D9" s="11"/>
      <c r="E9" s="11"/>
    </row>
    <row r="10" spans="1:5" ht="12.75">
      <c r="A10" s="11" t="s">
        <v>23</v>
      </c>
      <c r="B10" s="13">
        <v>4</v>
      </c>
      <c r="C10" s="13"/>
      <c r="D10" s="11"/>
      <c r="E10" s="11"/>
    </row>
    <row r="12" spans="1:10" s="1" customFormat="1" ht="12.75">
      <c r="A12" s="3" t="s">
        <v>6</v>
      </c>
      <c r="B12" s="323" t="str">
        <f>A13</f>
        <v>ABQ Premier 14 Nakano</v>
      </c>
      <c r="C12" s="324"/>
      <c r="D12" s="323" t="str">
        <f>A16</f>
        <v>West Texas Power 151</v>
      </c>
      <c r="E12" s="325"/>
      <c r="F12" s="326" t="str">
        <f>A19</f>
        <v>ARVC 13N2 Adidas</v>
      </c>
      <c r="G12" s="325"/>
      <c r="H12" s="3" t="s">
        <v>7</v>
      </c>
      <c r="I12" s="323" t="s">
        <v>8</v>
      </c>
      <c r="J12" s="325"/>
    </row>
    <row r="13" spans="1:10" s="41" customFormat="1" ht="24" customHeight="1">
      <c r="A13" s="327" t="str">
        <f>Pools!A65</f>
        <v>ABQ Premier 14 Nakano</v>
      </c>
      <c r="B13" s="330"/>
      <c r="C13" s="331"/>
      <c r="D13" s="40">
        <v>25</v>
      </c>
      <c r="E13" s="40">
        <v>11</v>
      </c>
      <c r="F13" s="40">
        <v>19</v>
      </c>
      <c r="G13" s="40">
        <v>25</v>
      </c>
      <c r="H13" s="327">
        <v>1</v>
      </c>
      <c r="I13" s="336">
        <v>1</v>
      </c>
      <c r="J13" s="337"/>
    </row>
    <row r="14" spans="1:10" s="41" customFormat="1" ht="24" customHeight="1">
      <c r="A14" s="328"/>
      <c r="B14" s="332"/>
      <c r="C14" s="333"/>
      <c r="D14" s="40">
        <v>25</v>
      </c>
      <c r="E14" s="40">
        <v>15</v>
      </c>
      <c r="F14" s="40">
        <v>25</v>
      </c>
      <c r="G14" s="40">
        <v>12</v>
      </c>
      <c r="H14" s="328"/>
      <c r="I14" s="338"/>
      <c r="J14" s="339"/>
    </row>
    <row r="15" spans="1:10" s="41" customFormat="1" ht="24" customHeight="1">
      <c r="A15" s="329"/>
      <c r="B15" s="334"/>
      <c r="C15" s="335"/>
      <c r="D15" s="40">
        <v>25</v>
      </c>
      <c r="E15" s="40">
        <v>9</v>
      </c>
      <c r="F15" s="40">
        <v>25</v>
      </c>
      <c r="G15" s="40">
        <v>18</v>
      </c>
      <c r="H15" s="329"/>
      <c r="I15" s="340"/>
      <c r="J15" s="341"/>
    </row>
    <row r="16" spans="1:10" s="41" customFormat="1" ht="24" customHeight="1">
      <c r="A16" s="327" t="str">
        <f>Pools!A66</f>
        <v>West Texas Power 151</v>
      </c>
      <c r="B16" s="42">
        <f>IF(E13&gt;0,E13," ")</f>
        <v>11</v>
      </c>
      <c r="C16" s="42">
        <f>IF(D13&gt;0,D13," ")</f>
        <v>25</v>
      </c>
      <c r="D16" s="330"/>
      <c r="E16" s="331"/>
      <c r="F16" s="40">
        <v>19</v>
      </c>
      <c r="G16" s="40">
        <v>25</v>
      </c>
      <c r="H16" s="327">
        <v>2</v>
      </c>
      <c r="I16" s="336">
        <v>3</v>
      </c>
      <c r="J16" s="337"/>
    </row>
    <row r="17" spans="1:10" s="41" customFormat="1" ht="24" customHeight="1">
      <c r="A17" s="328"/>
      <c r="B17" s="42">
        <f>IF(E14&gt;0,E14," ")</f>
        <v>15</v>
      </c>
      <c r="C17" s="42">
        <f>IF(D14&gt;0,D14," ")</f>
        <v>25</v>
      </c>
      <c r="D17" s="332"/>
      <c r="E17" s="333"/>
      <c r="F17" s="40">
        <v>20</v>
      </c>
      <c r="G17" s="40">
        <v>25</v>
      </c>
      <c r="H17" s="328"/>
      <c r="I17" s="338"/>
      <c r="J17" s="339"/>
    </row>
    <row r="18" spans="1:10" s="41" customFormat="1" ht="24" customHeight="1">
      <c r="A18" s="329"/>
      <c r="B18" s="42">
        <f>IF(E15&gt;0,E15," ")</f>
        <v>9</v>
      </c>
      <c r="C18" s="42">
        <f>IF(D15&gt;0,D15," ")</f>
        <v>25</v>
      </c>
      <c r="D18" s="334"/>
      <c r="E18" s="335"/>
      <c r="F18" s="40">
        <v>14</v>
      </c>
      <c r="G18" s="40">
        <v>25</v>
      </c>
      <c r="H18" s="329"/>
      <c r="I18" s="340"/>
      <c r="J18" s="341"/>
    </row>
    <row r="19" spans="1:10" s="41" customFormat="1" ht="24" customHeight="1">
      <c r="A19" s="327" t="str">
        <f>Pools!A67</f>
        <v>ARVC 13N2 Adidas</v>
      </c>
      <c r="B19" s="42">
        <f>IF(G13&gt;0,G13," ")</f>
        <v>25</v>
      </c>
      <c r="C19" s="42">
        <f>IF(F13&gt;0,F13," ")</f>
        <v>19</v>
      </c>
      <c r="D19" s="42">
        <f>IF(G16&gt;0,G16," ")</f>
        <v>25</v>
      </c>
      <c r="E19" s="42">
        <f>IF(F16&gt;0,F16," ")</f>
        <v>19</v>
      </c>
      <c r="F19" s="330"/>
      <c r="G19" s="331"/>
      <c r="H19" s="327">
        <v>3</v>
      </c>
      <c r="I19" s="336">
        <v>2</v>
      </c>
      <c r="J19" s="337"/>
    </row>
    <row r="20" spans="1:10" s="41" customFormat="1" ht="24" customHeight="1">
      <c r="A20" s="328"/>
      <c r="B20" s="42">
        <f>IF(G14&gt;0,G14," ")</f>
        <v>12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332"/>
      <c r="G20" s="333"/>
      <c r="H20" s="328"/>
      <c r="I20" s="338"/>
      <c r="J20" s="339"/>
    </row>
    <row r="21" spans="1:10" s="41" customFormat="1" ht="24" customHeight="1">
      <c r="A21" s="329"/>
      <c r="B21" s="42">
        <f>IF(G15&gt;0,G15," ")</f>
        <v>18</v>
      </c>
      <c r="C21" s="42">
        <f>IF(F15&gt;0,F15," ")</f>
        <v>25</v>
      </c>
      <c r="D21" s="42">
        <f>IF(G18&gt;0,G18," ")</f>
        <v>25</v>
      </c>
      <c r="E21" s="42">
        <f>IF(F18&gt;0,F18," ")</f>
        <v>14</v>
      </c>
      <c r="F21" s="334"/>
      <c r="G21" s="335"/>
      <c r="H21" s="329"/>
      <c r="I21" s="340"/>
      <c r="J21" s="341"/>
    </row>
    <row r="22" spans="1:11" s="41" customFormat="1" ht="40.5" customHeight="1">
      <c r="A22"/>
      <c r="B22"/>
      <c r="C22"/>
      <c r="D22"/>
      <c r="E22"/>
      <c r="F22"/>
      <c r="G22"/>
      <c r="H22"/>
      <c r="I22"/>
      <c r="J22"/>
      <c r="K22"/>
    </row>
    <row r="23" spans="2:10" ht="12.75">
      <c r="B23" s="342" t="s">
        <v>9</v>
      </c>
      <c r="C23" s="342"/>
      <c r="D23" s="342"/>
      <c r="E23" s="342"/>
      <c r="F23" s="342" t="s">
        <v>10</v>
      </c>
      <c r="G23" s="342"/>
      <c r="H23" s="342"/>
      <c r="I23" s="342" t="s">
        <v>11</v>
      </c>
      <c r="J23" s="342"/>
    </row>
    <row r="24" spans="1:11" ht="12.75">
      <c r="A24" s="1"/>
      <c r="B24" s="323" t="s">
        <v>12</v>
      </c>
      <c r="C24" s="324"/>
      <c r="D24" s="324" t="s">
        <v>13</v>
      </c>
      <c r="E24" s="324"/>
      <c r="F24" s="324" t="s">
        <v>12</v>
      </c>
      <c r="G24" s="324"/>
      <c r="H24" s="9" t="s">
        <v>13</v>
      </c>
      <c r="I24" s="9" t="s">
        <v>14</v>
      </c>
      <c r="J24" s="9" t="s">
        <v>15</v>
      </c>
      <c r="K24" s="10" t="s">
        <v>16</v>
      </c>
    </row>
    <row r="25" spans="1:11" s="1" customFormat="1" ht="24" customHeight="1">
      <c r="A25" s="2" t="str">
        <f>A13</f>
        <v>ABQ Premier 14 Nakano</v>
      </c>
      <c r="B25" s="343">
        <v>5</v>
      </c>
      <c r="C25" s="344"/>
      <c r="D25" s="343">
        <v>1</v>
      </c>
      <c r="E25" s="344"/>
      <c r="F25" s="343"/>
      <c r="G25" s="344"/>
      <c r="H25" s="44"/>
      <c r="I25" s="45">
        <f>IF(D13+D14+D15+F13+F14+F15=0,0,D13+D14+D15+F13+F14+F15)</f>
        <v>144</v>
      </c>
      <c r="J25" s="45">
        <f>E13+E14+E15+G13+G14+G15</f>
        <v>90</v>
      </c>
      <c r="K25" s="45">
        <f>I25-J25</f>
        <v>54</v>
      </c>
    </row>
    <row r="26" spans="1:11" ht="24" customHeight="1">
      <c r="A26" s="2" t="str">
        <f>A16</f>
        <v>West Texas Power 151</v>
      </c>
      <c r="B26" s="343">
        <v>0</v>
      </c>
      <c r="C26" s="344"/>
      <c r="D26" s="343">
        <v>6</v>
      </c>
      <c r="E26" s="344"/>
      <c r="F26" s="343"/>
      <c r="G26" s="344"/>
      <c r="H26" s="44"/>
      <c r="I26" s="45">
        <f>IF(B16+B17+B18+F16+F17+F18=0,0,B16+B17+B18+F16+F17+F18)</f>
        <v>88</v>
      </c>
      <c r="J26" s="45">
        <f>C16+C17+C18+G16+G17+G18</f>
        <v>150</v>
      </c>
      <c r="K26" s="45">
        <f>I26-J26</f>
        <v>-62</v>
      </c>
    </row>
    <row r="27" spans="1:11" ht="24" customHeight="1">
      <c r="A27" s="2" t="str">
        <f>A19</f>
        <v>ARVC 13N2 Adidas</v>
      </c>
      <c r="B27" s="343">
        <v>4</v>
      </c>
      <c r="C27" s="344"/>
      <c r="D27" s="343">
        <v>2</v>
      </c>
      <c r="E27" s="344"/>
      <c r="F27" s="343"/>
      <c r="G27" s="344"/>
      <c r="H27" s="44"/>
      <c r="I27" s="45">
        <f>B19+B20+B21+D19+D20+D21</f>
        <v>130</v>
      </c>
      <c r="J27" s="45">
        <f>C19+C20+C21+E19+E20+E21</f>
        <v>122</v>
      </c>
      <c r="K27" s="45">
        <f>I27-J27</f>
        <v>8</v>
      </c>
    </row>
    <row r="28" spans="1:11" ht="12.75">
      <c r="A28" s="8"/>
      <c r="B28" s="345">
        <f>SUM(B25:C27)</f>
        <v>9</v>
      </c>
      <c r="C28" s="345"/>
      <c r="D28" s="345">
        <f>SUM(D25:E27)</f>
        <v>9</v>
      </c>
      <c r="E28" s="345"/>
      <c r="F28" s="345">
        <f>SUM(F25:G27)</f>
        <v>0</v>
      </c>
      <c r="G28" s="345"/>
      <c r="H28" s="46">
        <f>SUM(H25:H27)</f>
        <v>0</v>
      </c>
      <c r="I28" s="46">
        <f>SUM(I25:I27)</f>
        <v>362</v>
      </c>
      <c r="J28" s="46">
        <f>SUM(J25:J27)</f>
        <v>362</v>
      </c>
      <c r="K28" s="46">
        <f>SUM(K25:K27)</f>
        <v>0</v>
      </c>
    </row>
    <row r="29" ht="24" customHeight="1"/>
    <row r="30" spans="1:11" ht="24" customHeight="1">
      <c r="A30" s="3"/>
      <c r="B30" s="323" t="s">
        <v>17</v>
      </c>
      <c r="C30" s="325"/>
      <c r="D30" s="323" t="s">
        <v>17</v>
      </c>
      <c r="E30" s="325"/>
      <c r="F30" s="346" t="s">
        <v>18</v>
      </c>
      <c r="G30" s="346"/>
      <c r="H30" s="347" t="s">
        <v>134</v>
      </c>
      <c r="I30" s="347"/>
      <c r="J30" s="347"/>
      <c r="K30" s="347"/>
    </row>
    <row r="31" spans="1:11" ht="18" customHeight="1">
      <c r="A31" s="3" t="s">
        <v>19</v>
      </c>
      <c r="B31" s="323" t="str">
        <f>A13</f>
        <v>ABQ Premier 14 Nakano</v>
      </c>
      <c r="C31" s="325"/>
      <c r="D31" s="323" t="str">
        <f>A19</f>
        <v>ARVC 13N2 Adidas</v>
      </c>
      <c r="E31" s="325"/>
      <c r="F31" s="346" t="str">
        <f>A16</f>
        <v>West Texas Power 151</v>
      </c>
      <c r="G31" s="346"/>
      <c r="H31" s="347" t="s">
        <v>112</v>
      </c>
      <c r="I31" s="347"/>
      <c r="J31" s="347"/>
      <c r="K31" s="347"/>
    </row>
    <row r="32" spans="1:11" ht="18" customHeight="1">
      <c r="A32" s="3" t="s">
        <v>20</v>
      </c>
      <c r="B32" s="323" t="str">
        <f>A16</f>
        <v>West Texas Power 151</v>
      </c>
      <c r="C32" s="325"/>
      <c r="D32" s="323" t="str">
        <f>A19</f>
        <v>ARVC 13N2 Adidas</v>
      </c>
      <c r="E32" s="325"/>
      <c r="F32" s="346" t="str">
        <f>A13</f>
        <v>ABQ Premier 14 Nakano</v>
      </c>
      <c r="G32" s="346"/>
      <c r="H32" s="18"/>
      <c r="I32" s="18"/>
      <c r="J32" s="18"/>
      <c r="K32" s="18"/>
    </row>
    <row r="33" spans="1:11" ht="18" customHeight="1">
      <c r="A33" s="3" t="s">
        <v>21</v>
      </c>
      <c r="B33" s="323" t="str">
        <f>A13</f>
        <v>ABQ Premier 14 Nakano</v>
      </c>
      <c r="C33" s="325"/>
      <c r="D33" s="323" t="str">
        <f>A16</f>
        <v>West Texas Power 151</v>
      </c>
      <c r="E33" s="325"/>
      <c r="F33" s="346" t="str">
        <f>A19</f>
        <v>ARVC 13N2 Adidas</v>
      </c>
      <c r="G33" s="346"/>
      <c r="H33" s="347" t="s">
        <v>135</v>
      </c>
      <c r="I33" s="347"/>
      <c r="J33" s="347"/>
      <c r="K33" s="347"/>
    </row>
    <row r="34" spans="6:11" ht="18" customHeight="1">
      <c r="F34" s="8"/>
      <c r="G34" s="8"/>
      <c r="H34" s="347" t="s">
        <v>113</v>
      </c>
      <c r="I34" s="347"/>
      <c r="J34" s="347"/>
      <c r="K34" s="347"/>
    </row>
    <row r="35" spans="1:7" ht="18" customHeight="1">
      <c r="A35" s="348"/>
      <c r="B35" s="348"/>
      <c r="C35" s="348"/>
      <c r="D35" s="348"/>
      <c r="E35" s="348"/>
      <c r="F35" s="348"/>
      <c r="G35" s="12"/>
    </row>
    <row r="36" spans="1:9" ht="18" customHeight="1">
      <c r="A36" s="349" t="s">
        <v>298</v>
      </c>
      <c r="B36" s="349"/>
      <c r="C36" s="349"/>
      <c r="D36" s="349"/>
      <c r="E36" s="349"/>
      <c r="F36" s="349"/>
      <c r="G36" s="301"/>
      <c r="H36" s="301"/>
      <c r="I36" s="28"/>
    </row>
    <row r="37" ht="18" customHeight="1"/>
    <row r="38" ht="18" customHeight="1"/>
  </sheetData>
  <sheetProtection/>
  <mergeCells count="55">
    <mergeCell ref="F30:G30"/>
    <mergeCell ref="B26:C26"/>
    <mergeCell ref="D26:E26"/>
    <mergeCell ref="F26:G26"/>
    <mergeCell ref="D28:E28"/>
    <mergeCell ref="F28:G28"/>
    <mergeCell ref="D27:E27"/>
    <mergeCell ref="F27:G27"/>
    <mergeCell ref="B27:C27"/>
    <mergeCell ref="A36:F36"/>
    <mergeCell ref="H30:K30"/>
    <mergeCell ref="H31:K31"/>
    <mergeCell ref="B33:C33"/>
    <mergeCell ref="D33:E33"/>
    <mergeCell ref="B30:C30"/>
    <mergeCell ref="D31:E31"/>
    <mergeCell ref="F31:G31"/>
    <mergeCell ref="F33:G33"/>
    <mergeCell ref="H33:K33"/>
    <mergeCell ref="F24:G24"/>
    <mergeCell ref="B25:C25"/>
    <mergeCell ref="D25:E25"/>
    <mergeCell ref="F25:G25"/>
    <mergeCell ref="H34:K34"/>
    <mergeCell ref="A35:F35"/>
    <mergeCell ref="D32:E32"/>
    <mergeCell ref="D30:E30"/>
    <mergeCell ref="B32:C32"/>
    <mergeCell ref="B31:C31"/>
    <mergeCell ref="D12:E12"/>
    <mergeCell ref="F12:G12"/>
    <mergeCell ref="B12:C12"/>
    <mergeCell ref="I23:J23"/>
    <mergeCell ref="H16:H18"/>
    <mergeCell ref="I16:J18"/>
    <mergeCell ref="I19:J21"/>
    <mergeCell ref="I13:J15"/>
    <mergeCell ref="A13:A15"/>
    <mergeCell ref="F19:G21"/>
    <mergeCell ref="A1:K1"/>
    <mergeCell ref="A2:K2"/>
    <mergeCell ref="A7:K7"/>
    <mergeCell ref="I12:J12"/>
    <mergeCell ref="H13:H15"/>
    <mergeCell ref="B13:C15"/>
    <mergeCell ref="F32:G32"/>
    <mergeCell ref="B28:C28"/>
    <mergeCell ref="B23:E23"/>
    <mergeCell ref="F23:H23"/>
    <mergeCell ref="A19:A21"/>
    <mergeCell ref="A16:A18"/>
    <mergeCell ref="D16:E18"/>
    <mergeCell ref="H19:H21"/>
    <mergeCell ref="B24:C24"/>
    <mergeCell ref="D24:E24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C3">
      <selection activeCell="D31" sqref="D31:E3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Pools!B62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Pools!B63</f>
        <v>ABQ Convention Center Ct. 5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505 Havoc 14</v>
      </c>
      <c r="C12" s="324"/>
      <c r="D12" s="323" t="str">
        <f>A16</f>
        <v>Artesia Legacy 14</v>
      </c>
      <c r="E12" s="325"/>
      <c r="F12" s="323" t="str">
        <f>A19</f>
        <v>Tx Storm 13 Smack</v>
      </c>
      <c r="G12" s="325"/>
      <c r="H12" s="326" t="str">
        <f>A22</f>
        <v>Rip It Red 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Pools!B65</f>
        <v>505 Havoc 14</v>
      </c>
      <c r="B13" s="330"/>
      <c r="C13" s="331"/>
      <c r="D13" s="40">
        <v>25</v>
      </c>
      <c r="E13" s="40">
        <v>17</v>
      </c>
      <c r="F13" s="40">
        <v>25</v>
      </c>
      <c r="G13" s="40">
        <v>15</v>
      </c>
      <c r="H13" s="40">
        <v>25</v>
      </c>
      <c r="I13" s="40">
        <v>11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17</v>
      </c>
      <c r="F14" s="40">
        <v>25</v>
      </c>
      <c r="G14" s="40">
        <v>19</v>
      </c>
      <c r="H14" s="40">
        <v>25</v>
      </c>
      <c r="I14" s="40">
        <v>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Pools!B66</f>
        <v>Artesia Legacy 14</v>
      </c>
      <c r="B16" s="42">
        <f>IF(E13&gt;0,E13," ")</f>
        <v>17</v>
      </c>
      <c r="C16" s="42">
        <f>IF(D13&gt;0,D13," ")</f>
        <v>25</v>
      </c>
      <c r="D16" s="330"/>
      <c r="E16" s="331"/>
      <c r="F16" s="40">
        <v>11</v>
      </c>
      <c r="G16" s="40">
        <v>25</v>
      </c>
      <c r="H16" s="40">
        <v>25</v>
      </c>
      <c r="I16" s="40">
        <v>17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17</v>
      </c>
      <c r="C17" s="42">
        <f>IF(D14&gt;0,D14," ")</f>
        <v>25</v>
      </c>
      <c r="D17" s="332"/>
      <c r="E17" s="333"/>
      <c r="F17" s="40">
        <v>27</v>
      </c>
      <c r="G17" s="40">
        <v>25</v>
      </c>
      <c r="H17" s="40">
        <v>25</v>
      </c>
      <c r="I17" s="40">
        <v>18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>
        <v>15</v>
      </c>
      <c r="G18" s="40">
        <v>6</v>
      </c>
      <c r="H18" s="40"/>
      <c r="I18" s="40"/>
      <c r="J18" s="329"/>
      <c r="K18" s="340"/>
      <c r="L18" s="341"/>
    </row>
    <row r="19" spans="1:12" s="41" customFormat="1" ht="24" customHeight="1">
      <c r="A19" s="327" t="str">
        <f>Pools!B67</f>
        <v>Tx Storm 13 Smack</v>
      </c>
      <c r="B19" s="42">
        <f>IF(G13&gt;0,G13," ")</f>
        <v>15</v>
      </c>
      <c r="C19" s="42">
        <f>IF(F13&gt;0,F13," ")</f>
        <v>25</v>
      </c>
      <c r="D19" s="42">
        <f>IF(G16&gt;0,G16," ")</f>
        <v>25</v>
      </c>
      <c r="E19" s="42">
        <f>IF(F16&gt;0,F16," ")</f>
        <v>11</v>
      </c>
      <c r="F19" s="43"/>
      <c r="G19" s="43"/>
      <c r="H19" s="40">
        <v>25</v>
      </c>
      <c r="I19" s="40">
        <v>10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19</v>
      </c>
      <c r="C20" s="42">
        <f>IF(F14&gt;0,F14," ")</f>
        <v>25</v>
      </c>
      <c r="D20" s="42">
        <f>IF(G17&gt;0,G17," ")</f>
        <v>25</v>
      </c>
      <c r="E20" s="42">
        <f>IF(F17&gt;0,F17," ")</f>
        <v>27</v>
      </c>
      <c r="F20" s="43"/>
      <c r="G20" s="43"/>
      <c r="H20" s="40">
        <v>25</v>
      </c>
      <c r="I20" s="40">
        <v>23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>
        <f>IF(G18&gt;0,G18," ")</f>
        <v>6</v>
      </c>
      <c r="E21" s="42">
        <f>IF(F18&gt;0,F18," ")</f>
        <v>15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Pools!B68</f>
        <v>Rip It Red 15</v>
      </c>
      <c r="B22" s="42">
        <f>IF(I13&gt;0,I13," ")</f>
        <v>11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10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8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23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505 Havoc 14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87</v>
      </c>
      <c r="K28" s="45">
        <f>I28-J28</f>
        <v>63</v>
      </c>
    </row>
    <row r="29" spans="1:11" ht="24" customHeight="1">
      <c r="A29" s="2" t="str">
        <f>A16</f>
        <v>Artesia Legacy 14</v>
      </c>
      <c r="B29" s="343">
        <v>4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Storm 13 Smack</v>
      </c>
      <c r="B30" s="343">
        <v>3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Rip It Red 15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13</v>
      </c>
      <c r="C32" s="345"/>
      <c r="D32" s="345">
        <f>SUM(D28:E31)</f>
        <v>13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505 Havoc 14</v>
      </c>
      <c r="C35" s="325"/>
      <c r="D35" s="323" t="str">
        <f>A30</f>
        <v>Tx Storm 13 Smack</v>
      </c>
      <c r="E35" s="325"/>
      <c r="F35" s="346" t="str">
        <f>A16</f>
        <v>Artesia Legacy 14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Artesia Legacy 14</v>
      </c>
      <c r="C36" s="325"/>
      <c r="D36" s="323" t="str">
        <f>A22</f>
        <v>Rip It Red 15</v>
      </c>
      <c r="E36" s="325"/>
      <c r="F36" s="346" t="str">
        <f>A13</f>
        <v>505 Havoc 14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505 Havoc 14</v>
      </c>
      <c r="C37" s="325"/>
      <c r="D37" s="323" t="str">
        <f>A31</f>
        <v>Rip It Red 15</v>
      </c>
      <c r="E37" s="325"/>
      <c r="F37" s="346" t="str">
        <f>A30</f>
        <v>Tx Storm 13 Smack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Artesia Legacy 14</v>
      </c>
      <c r="C38" s="325"/>
      <c r="D38" s="323" t="str">
        <f>A30</f>
        <v>Tx Storm 13 Smack</v>
      </c>
      <c r="E38" s="325"/>
      <c r="F38" s="346" t="str">
        <f>A28</f>
        <v>505 Havoc 14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Tx Storm 13 Smack</v>
      </c>
      <c r="C39" s="325"/>
      <c r="D39" s="323" t="str">
        <f>A31</f>
        <v>Rip It Red 15</v>
      </c>
      <c r="E39" s="325"/>
      <c r="F39" s="346" t="str">
        <f>A16</f>
        <v>Artesia Legacy 14</v>
      </c>
      <c r="G39" s="346"/>
    </row>
    <row r="40" spans="1:7" ht="18" customHeight="1">
      <c r="A40" s="3" t="s">
        <v>26</v>
      </c>
      <c r="B40" s="323" t="str">
        <f>A13</f>
        <v>505 Havoc 14</v>
      </c>
      <c r="C40" s="325"/>
      <c r="D40" s="323" t="str">
        <f>A29</f>
        <v>Artesia Legacy 14</v>
      </c>
      <c r="E40" s="325"/>
      <c r="F40" s="346" t="str">
        <f>A22</f>
        <v>Rip It Red 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K13:L15"/>
    <mergeCell ref="B26:D26"/>
    <mergeCell ref="F26:H26"/>
    <mergeCell ref="B30:C30"/>
    <mergeCell ref="D30:E30"/>
    <mergeCell ref="F30:G30"/>
    <mergeCell ref="J13:J15"/>
    <mergeCell ref="J16:J18"/>
    <mergeCell ref="F27:G27"/>
    <mergeCell ref="B28:C28"/>
    <mergeCell ref="F31:G31"/>
    <mergeCell ref="B32:C32"/>
    <mergeCell ref="D32:E32"/>
    <mergeCell ref="F32:G32"/>
    <mergeCell ref="B35:C35"/>
    <mergeCell ref="B12:C12"/>
    <mergeCell ref="D12:E12"/>
    <mergeCell ref="F12:G12"/>
    <mergeCell ref="B27:C27"/>
    <mergeCell ref="D27:E27"/>
    <mergeCell ref="D28:E28"/>
    <mergeCell ref="F28:G28"/>
    <mergeCell ref="A1:M1"/>
    <mergeCell ref="A2:M2"/>
    <mergeCell ref="A7:H7"/>
    <mergeCell ref="H12:I12"/>
    <mergeCell ref="K12:L12"/>
    <mergeCell ref="A19:A21"/>
    <mergeCell ref="A13:A15"/>
    <mergeCell ref="B13:C15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I26:J26"/>
    <mergeCell ref="B29:C29"/>
    <mergeCell ref="D29:E29"/>
    <mergeCell ref="F29:G29"/>
    <mergeCell ref="B34:C34"/>
    <mergeCell ref="D34:E34"/>
    <mergeCell ref="F34:G34"/>
    <mergeCell ref="I34:L34"/>
    <mergeCell ref="B31:C31"/>
    <mergeCell ref="D31:E31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Pools!C62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Pools!C63</f>
        <v>ABQ Convention Center Ct. 6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NM Dynami Venom 14/15</v>
      </c>
      <c r="C12" s="324"/>
      <c r="D12" s="323" t="str">
        <f>A16</f>
        <v>NNM Fusion 14</v>
      </c>
      <c r="E12" s="325"/>
      <c r="F12" s="323" t="str">
        <f>A19</f>
        <v>RVC Arsenal 13</v>
      </c>
      <c r="G12" s="325"/>
      <c r="H12" s="326" t="str">
        <f>A22</f>
        <v>Rockhill Blast 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Pools!C65</f>
        <v>NM Dynami Venom 14/15</v>
      </c>
      <c r="B13" s="330"/>
      <c r="C13" s="331"/>
      <c r="D13" s="40">
        <v>15</v>
      </c>
      <c r="E13" s="40">
        <v>25</v>
      </c>
      <c r="F13" s="40">
        <v>12</v>
      </c>
      <c r="G13" s="40">
        <v>25</v>
      </c>
      <c r="H13" s="40">
        <v>25</v>
      </c>
      <c r="I13" s="40">
        <v>16</v>
      </c>
      <c r="J13" s="327">
        <v>1</v>
      </c>
      <c r="K13" s="336">
        <v>4</v>
      </c>
      <c r="L13" s="337"/>
    </row>
    <row r="14" spans="1:12" s="41" customFormat="1" ht="24" customHeight="1">
      <c r="A14" s="328"/>
      <c r="B14" s="332"/>
      <c r="C14" s="333"/>
      <c r="D14" s="40">
        <v>15</v>
      </c>
      <c r="E14" s="40">
        <v>25</v>
      </c>
      <c r="F14" s="40">
        <v>27</v>
      </c>
      <c r="G14" s="40">
        <v>25</v>
      </c>
      <c r="H14" s="40">
        <v>14</v>
      </c>
      <c r="I14" s="40">
        <v>25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Pools!C66</f>
        <v>NNM Fusion 14</v>
      </c>
      <c r="B16" s="42">
        <f>IF(E13&gt;0,E13," ")</f>
        <v>25</v>
      </c>
      <c r="C16" s="42">
        <f>IF(D13&gt;0,D13," ")</f>
        <v>15</v>
      </c>
      <c r="D16" s="330"/>
      <c r="E16" s="331"/>
      <c r="F16" s="40">
        <v>25</v>
      </c>
      <c r="G16" s="40">
        <v>21</v>
      </c>
      <c r="H16" s="40">
        <v>12</v>
      </c>
      <c r="I16" s="40">
        <v>25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15</v>
      </c>
      <c r="D17" s="332"/>
      <c r="E17" s="333"/>
      <c r="F17" s="40">
        <v>25</v>
      </c>
      <c r="G17" s="40">
        <v>22</v>
      </c>
      <c r="H17" s="40">
        <v>25</v>
      </c>
      <c r="I17" s="40">
        <v>13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Pools!C67</f>
        <v>RVC Arsenal 13</v>
      </c>
      <c r="B19" s="42">
        <f>IF(G13&gt;0,G13," ")</f>
        <v>25</v>
      </c>
      <c r="C19" s="42">
        <f>IF(F13&gt;0,F13," ")</f>
        <v>12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12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27</v>
      </c>
      <c r="D20" s="42">
        <f>IF(G17&gt;0,G17," ")</f>
        <v>22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Pools!C68</f>
        <v>Rockhill Blast 15</v>
      </c>
      <c r="B22" s="42">
        <f>IF(I13&gt;0,I13," ")</f>
        <v>16</v>
      </c>
      <c r="C22" s="42">
        <f>IF(H13&gt;0,H13," ")</f>
        <v>25</v>
      </c>
      <c r="D22" s="42">
        <f>IF(I16&gt;0,I16," ")</f>
        <v>25</v>
      </c>
      <c r="E22" s="42">
        <f>IF(H16&gt;0,H16," ")</f>
        <v>12</v>
      </c>
      <c r="F22" s="42">
        <f>IF(I19&gt;0,I19," ")</f>
        <v>12</v>
      </c>
      <c r="G22" s="42">
        <f>IF(H19&gt;0,H19," ")</f>
        <v>25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25</v>
      </c>
      <c r="C23" s="42">
        <f>IF(H14&gt;0,H14," ")</f>
        <v>14</v>
      </c>
      <c r="D23" s="42">
        <f>IF(I17&gt;0,I17," ")</f>
        <v>13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 Dynami Venom 14/15</v>
      </c>
      <c r="B28" s="343">
        <v>2</v>
      </c>
      <c r="C28" s="344"/>
      <c r="D28" s="343">
        <v>4</v>
      </c>
      <c r="E28" s="344"/>
      <c r="F28" s="343"/>
      <c r="G28" s="344"/>
      <c r="H28" s="44"/>
      <c r="I28" s="45">
        <f>D13+D14+D15+F13+F14+F15+H13+H14+H15</f>
        <v>108</v>
      </c>
      <c r="J28" s="45">
        <f>E13+E14+E15+G13+G14+G15+I13+I14+I15</f>
        <v>141</v>
      </c>
      <c r="K28" s="45">
        <f>I28-J28</f>
        <v>-33</v>
      </c>
    </row>
    <row r="29" spans="1:11" ht="24" customHeight="1">
      <c r="A29" s="2" t="str">
        <f>A16</f>
        <v>NNM Fusion 14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RVC Arsenal 13</v>
      </c>
      <c r="B30" s="343">
        <v>3</v>
      </c>
      <c r="C30" s="344"/>
      <c r="D30" s="343">
        <v>3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Rockhill Blast 15</v>
      </c>
      <c r="B31" s="343">
        <v>2</v>
      </c>
      <c r="C31" s="344"/>
      <c r="D31" s="343">
        <v>4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NM Dynami Venom 14/15</v>
      </c>
      <c r="C35" s="325"/>
      <c r="D35" s="323" t="str">
        <f>A30</f>
        <v>RVC Arsenal 13</v>
      </c>
      <c r="E35" s="325"/>
      <c r="F35" s="346" t="str">
        <f>A16</f>
        <v>NNM Fusion 14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NNM Fusion 14</v>
      </c>
      <c r="C36" s="325"/>
      <c r="D36" s="323" t="str">
        <f>A22</f>
        <v>Rockhill Blast 15</v>
      </c>
      <c r="E36" s="325"/>
      <c r="F36" s="346" t="str">
        <f>A13</f>
        <v>NM Dynami Venom 14/15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NM Dynami Venom 14/15</v>
      </c>
      <c r="C37" s="325"/>
      <c r="D37" s="323" t="str">
        <f>A31</f>
        <v>Rockhill Blast 15</v>
      </c>
      <c r="E37" s="325"/>
      <c r="F37" s="346" t="str">
        <f>A30</f>
        <v>RVC Arsenal 13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NNM Fusion 14</v>
      </c>
      <c r="C38" s="325"/>
      <c r="D38" s="323" t="str">
        <f>A30</f>
        <v>RVC Arsenal 13</v>
      </c>
      <c r="E38" s="325"/>
      <c r="F38" s="346" t="str">
        <f>A28</f>
        <v>NM Dynami Venom 14/15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RVC Arsenal 13</v>
      </c>
      <c r="C39" s="325"/>
      <c r="D39" s="323" t="str">
        <f>A31</f>
        <v>Rockhill Blast 15</v>
      </c>
      <c r="E39" s="325"/>
      <c r="F39" s="346" t="str">
        <f>A16</f>
        <v>NNM Fusion 14</v>
      </c>
      <c r="G39" s="346"/>
    </row>
    <row r="40" spans="1:7" ht="18" customHeight="1">
      <c r="A40" s="3" t="s">
        <v>26</v>
      </c>
      <c r="B40" s="323" t="str">
        <f>A13</f>
        <v>NM Dynami Venom 14/15</v>
      </c>
      <c r="C40" s="325"/>
      <c r="D40" s="323" t="str">
        <f>A29</f>
        <v>NNM Fusion 14</v>
      </c>
      <c r="E40" s="325"/>
      <c r="F40" s="346" t="str">
        <f>A22</f>
        <v>Rockhill Blast 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D27" sqref="D27:E27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Pools!D62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Pools!D63</f>
        <v>ABQ Convention Center Ct. 7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NML 14 Reign</v>
      </c>
      <c r="C12" s="324"/>
      <c r="D12" s="323" t="str">
        <f>A16</f>
        <v>TAV 13</v>
      </c>
      <c r="E12" s="325"/>
      <c r="F12" s="323" t="str">
        <f>A19</f>
        <v>Las Cruces Digz 14</v>
      </c>
      <c r="G12" s="325"/>
      <c r="H12" s="326" t="str">
        <f>A22</f>
        <v>ABQ Warriors 14-15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Pools!D65</f>
        <v>NML 14 Reign</v>
      </c>
      <c r="B13" s="330"/>
      <c r="C13" s="331"/>
      <c r="D13" s="40">
        <v>14</v>
      </c>
      <c r="E13" s="40">
        <v>25</v>
      </c>
      <c r="F13" s="40">
        <v>25</v>
      </c>
      <c r="G13" s="40">
        <v>21</v>
      </c>
      <c r="H13" s="40">
        <v>25</v>
      </c>
      <c r="I13" s="40">
        <v>12</v>
      </c>
      <c r="J13" s="327">
        <v>1</v>
      </c>
      <c r="K13" s="336">
        <v>2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14</v>
      </c>
      <c r="F14" s="40">
        <v>25</v>
      </c>
      <c r="G14" s="40">
        <v>10</v>
      </c>
      <c r="H14" s="40">
        <v>25</v>
      </c>
      <c r="I14" s="40">
        <v>10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Pools!D66</f>
        <v>TAV 13</v>
      </c>
      <c r="B16" s="42">
        <f>IF(E13&gt;0,E13," ")</f>
        <v>25</v>
      </c>
      <c r="C16" s="42">
        <f>IF(D13&gt;0,D13," ")</f>
        <v>14</v>
      </c>
      <c r="D16" s="330"/>
      <c r="E16" s="331"/>
      <c r="F16" s="40">
        <v>25</v>
      </c>
      <c r="G16" s="40">
        <v>15</v>
      </c>
      <c r="H16" s="40">
        <v>25</v>
      </c>
      <c r="I16" s="40">
        <v>6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14</v>
      </c>
      <c r="C17" s="42">
        <f>IF(D14&gt;0,D14," ")</f>
        <v>25</v>
      </c>
      <c r="D17" s="332"/>
      <c r="E17" s="333"/>
      <c r="F17" s="40">
        <v>25</v>
      </c>
      <c r="G17" s="40">
        <v>8</v>
      </c>
      <c r="H17" s="40">
        <v>25</v>
      </c>
      <c r="I17" s="40">
        <v>17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Pools!D67</f>
        <v>Las Cruces Digz 14</v>
      </c>
      <c r="B19" s="42">
        <f>IF(G13&gt;0,G13," ")</f>
        <v>21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14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10</v>
      </c>
      <c r="C20" s="42">
        <f>IF(F14&gt;0,F14," ")</f>
        <v>25</v>
      </c>
      <c r="D20" s="42">
        <f>IF(G17&gt;0,G17," ")</f>
        <v>8</v>
      </c>
      <c r="E20" s="42">
        <f>IF(F17&gt;0,F17," ")</f>
        <v>25</v>
      </c>
      <c r="F20" s="43"/>
      <c r="G20" s="43"/>
      <c r="H20" s="40">
        <v>25</v>
      </c>
      <c r="I20" s="40">
        <v>22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Pools!D68</f>
        <v>ABQ Warriors 14-15</v>
      </c>
      <c r="B22" s="42">
        <f>IF(I13&gt;0,I13," ")</f>
        <v>12</v>
      </c>
      <c r="C22" s="42">
        <f>IF(H13&gt;0,H13," ")</f>
        <v>25</v>
      </c>
      <c r="D22" s="42">
        <f>IF(I16&gt;0,I16," ")</f>
        <v>6</v>
      </c>
      <c r="E22" s="42">
        <f>IF(H16&gt;0,H16," ")</f>
        <v>25</v>
      </c>
      <c r="F22" s="42">
        <f>IF(I19&gt;0,I19," ")</f>
        <v>14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10</v>
      </c>
      <c r="C23" s="42">
        <f>IF(H14&gt;0,H14," ")</f>
        <v>25</v>
      </c>
      <c r="D23" s="42">
        <f>IF(I17&gt;0,I17," ")</f>
        <v>17</v>
      </c>
      <c r="E23" s="42">
        <f>IF(H17&gt;0,H17," ")</f>
        <v>25</v>
      </c>
      <c r="F23" s="42">
        <f>IF(I20&gt;0,I20," ")</f>
        <v>22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139</v>
      </c>
      <c r="J28" s="45">
        <f>E13+E14+E15+G13+G14+G15+I13+I14+I15</f>
        <v>92</v>
      </c>
      <c r="K28" s="45">
        <f>I28-J28</f>
        <v>47</v>
      </c>
    </row>
    <row r="29" spans="1:11" ht="24" customHeight="1">
      <c r="A29" s="2" t="str">
        <f>A16</f>
        <v>TAV 13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Las Cruces Digz 14</v>
      </c>
      <c r="B30" s="343">
        <v>2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ABQ Warriors 14-15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NML 14 Reign</v>
      </c>
      <c r="C35" s="325"/>
      <c r="D35" s="323" t="str">
        <f>A30</f>
        <v>Las Cruces Digz 14</v>
      </c>
      <c r="E35" s="325"/>
      <c r="F35" s="346" t="str">
        <f>A16</f>
        <v>TAV 13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TAV 13</v>
      </c>
      <c r="C36" s="325"/>
      <c r="D36" s="323" t="str">
        <f>A22</f>
        <v>ABQ Warriors 14-15</v>
      </c>
      <c r="E36" s="325"/>
      <c r="F36" s="346" t="str">
        <f>A13</f>
        <v>NML 14 Reign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NML 14 Reign</v>
      </c>
      <c r="C37" s="325"/>
      <c r="D37" s="323" t="str">
        <f>A31</f>
        <v>ABQ Warriors 14-15</v>
      </c>
      <c r="E37" s="325"/>
      <c r="F37" s="346" t="str">
        <f>A30</f>
        <v>Las Cruces Digz 14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TAV 13</v>
      </c>
      <c r="C38" s="325"/>
      <c r="D38" s="323" t="str">
        <f>A30</f>
        <v>Las Cruces Digz 14</v>
      </c>
      <c r="E38" s="325"/>
      <c r="F38" s="346" t="str">
        <f>A28</f>
        <v>NML 14 Reign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Las Cruces Digz 14</v>
      </c>
      <c r="C39" s="325"/>
      <c r="D39" s="323" t="str">
        <f>A31</f>
        <v>ABQ Warriors 14-15</v>
      </c>
      <c r="E39" s="325"/>
      <c r="F39" s="346" t="str">
        <f>A16</f>
        <v>TAV 13</v>
      </c>
      <c r="G39" s="346"/>
    </row>
    <row r="40" spans="1:7" ht="18" customHeight="1">
      <c r="A40" s="3" t="s">
        <v>26</v>
      </c>
      <c r="B40" s="323" t="str">
        <f>A13</f>
        <v>NML 14 Reign</v>
      </c>
      <c r="C40" s="325"/>
      <c r="D40" s="323" t="str">
        <f>A29</f>
        <v>TAV 13</v>
      </c>
      <c r="E40" s="325"/>
      <c r="F40" s="346" t="str">
        <f>A22</f>
        <v>ABQ Warriors 14-15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B12:C12"/>
    <mergeCell ref="D12:E12"/>
    <mergeCell ref="F12:G12"/>
    <mergeCell ref="H12:I12"/>
    <mergeCell ref="A7:H7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B1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Pools!A70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Pools!A71</f>
        <v>ABQ Convention Center Ct. 8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59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Amarillo Xtreme 13 Instinct</v>
      </c>
      <c r="C12" s="324"/>
      <c r="D12" s="323" t="str">
        <f>A16</f>
        <v>VC2 Venom 13 Black</v>
      </c>
      <c r="E12" s="325"/>
      <c r="F12" s="323" t="str">
        <f>A19</f>
        <v>NM Cactus 14 Black</v>
      </c>
      <c r="G12" s="325"/>
      <c r="H12" s="326" t="str">
        <f>A22</f>
        <v>ARVC 12N1 Adidas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Pools!A73</f>
        <v>Amarillo Xtreme 13 Instinct</v>
      </c>
      <c r="B13" s="330"/>
      <c r="C13" s="331"/>
      <c r="D13" s="40">
        <v>25</v>
      </c>
      <c r="E13" s="40">
        <v>19</v>
      </c>
      <c r="F13" s="40">
        <v>25</v>
      </c>
      <c r="G13" s="40">
        <v>16</v>
      </c>
      <c r="H13" s="40">
        <v>27</v>
      </c>
      <c r="I13" s="40">
        <v>25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20</v>
      </c>
      <c r="F14" s="40">
        <v>25</v>
      </c>
      <c r="G14" s="40">
        <v>11</v>
      </c>
      <c r="H14" s="40">
        <v>16</v>
      </c>
      <c r="I14" s="40">
        <v>25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Pools!A74</f>
        <v>VC2 Venom 13 Black</v>
      </c>
      <c r="B16" s="42">
        <f>IF(E13&gt;0,E13," ")</f>
        <v>19</v>
      </c>
      <c r="C16" s="42">
        <f>IF(D13&gt;0,D13," ")</f>
        <v>25</v>
      </c>
      <c r="D16" s="330"/>
      <c r="E16" s="331"/>
      <c r="F16" s="40">
        <v>25</v>
      </c>
      <c r="G16" s="40">
        <v>20</v>
      </c>
      <c r="H16" s="40">
        <v>25</v>
      </c>
      <c r="I16" s="40">
        <v>17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20</v>
      </c>
      <c r="C17" s="42">
        <f>IF(D14&gt;0,D14," ")</f>
        <v>25</v>
      </c>
      <c r="D17" s="332"/>
      <c r="E17" s="333"/>
      <c r="F17" s="40">
        <v>25</v>
      </c>
      <c r="G17" s="40">
        <v>19</v>
      </c>
      <c r="H17" s="40">
        <v>25</v>
      </c>
      <c r="I17" s="40">
        <v>16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Pools!A75</f>
        <v>NM Cactus 14 Black</v>
      </c>
      <c r="B19" s="42">
        <f>IF(G13&gt;0,G13," ")</f>
        <v>16</v>
      </c>
      <c r="C19" s="42">
        <f>IF(F13&gt;0,F13," ")</f>
        <v>25</v>
      </c>
      <c r="D19" s="42">
        <f>IF(G16&gt;0,G16," ")</f>
        <v>20</v>
      </c>
      <c r="E19" s="42">
        <f>IF(F16&gt;0,F16," ")</f>
        <v>25</v>
      </c>
      <c r="F19" s="43"/>
      <c r="G19" s="43"/>
      <c r="H19" s="40">
        <v>25</v>
      </c>
      <c r="I19" s="40">
        <v>27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11</v>
      </c>
      <c r="C20" s="42">
        <f>IF(F14&gt;0,F14," ")</f>
        <v>25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20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Pools!A76</f>
        <v>ARVC 12N1 Adidas</v>
      </c>
      <c r="B22" s="42">
        <f>IF(I13&gt;0,I13," ")</f>
        <v>25</v>
      </c>
      <c r="C22" s="42">
        <f>IF(H13&gt;0,H13," ")</f>
        <v>27</v>
      </c>
      <c r="D22" s="42">
        <f>IF(I16&gt;0,I16," ")</f>
        <v>17</v>
      </c>
      <c r="E22" s="42">
        <f>IF(H16&gt;0,H16," ")</f>
        <v>25</v>
      </c>
      <c r="F22" s="42">
        <f>IF(I19&gt;0,I19," ")</f>
        <v>27</v>
      </c>
      <c r="G22" s="42">
        <f>IF(H19&gt;0,H19," ")</f>
        <v>25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25</v>
      </c>
      <c r="C23" s="42">
        <f>IF(H14&gt;0,H14," ")</f>
        <v>16</v>
      </c>
      <c r="D23" s="42">
        <f>IF(I17&gt;0,I17," ")</f>
        <v>16</v>
      </c>
      <c r="E23" s="42">
        <f>IF(H17&gt;0,H17," ")</f>
        <v>25</v>
      </c>
      <c r="F23" s="42">
        <f>IF(I20&gt;0,I20," ")</f>
        <v>25</v>
      </c>
      <c r="G23" s="42">
        <f>IF(H20&gt;0,H20," ")</f>
        <v>20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13 Instinct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143</v>
      </c>
      <c r="J28" s="45">
        <f>E13+E14+E15+G13+G14+G15+I13+I14+I15</f>
        <v>116</v>
      </c>
      <c r="K28" s="45">
        <f>I28-J28</f>
        <v>27</v>
      </c>
    </row>
    <row r="29" spans="1:11" ht="24" customHeight="1">
      <c r="A29" s="2" t="str">
        <f>A16</f>
        <v>VC2 Venom 13 Black</v>
      </c>
      <c r="B29" s="343">
        <v>4</v>
      </c>
      <c r="C29" s="344"/>
      <c r="D29" s="343">
        <v>2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14 Black</v>
      </c>
      <c r="B30" s="343">
        <v>0</v>
      </c>
      <c r="C30" s="344"/>
      <c r="D30" s="343">
        <v>6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12N1 Adidas</v>
      </c>
      <c r="B31" s="343">
        <v>3</v>
      </c>
      <c r="C31" s="344"/>
      <c r="D31" s="343">
        <v>3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Amarillo Xtreme 13 Instinct</v>
      </c>
      <c r="C35" s="325"/>
      <c r="D35" s="323" t="str">
        <f>A30</f>
        <v>NM Cactus 14 Black</v>
      </c>
      <c r="E35" s="325"/>
      <c r="F35" s="346" t="str">
        <f>A16</f>
        <v>VC2 Venom 13 Black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VC2 Venom 13 Black</v>
      </c>
      <c r="C36" s="325"/>
      <c r="D36" s="323" t="str">
        <f>A22</f>
        <v>ARVC 12N1 Adidas</v>
      </c>
      <c r="E36" s="325"/>
      <c r="F36" s="346" t="str">
        <f>A13</f>
        <v>Amarillo Xtreme 13 Instinct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Amarillo Xtreme 13 Instinct</v>
      </c>
      <c r="C37" s="325"/>
      <c r="D37" s="323" t="str">
        <f>A31</f>
        <v>ARVC 12N1 Adidas</v>
      </c>
      <c r="E37" s="325"/>
      <c r="F37" s="346" t="str">
        <f>A30</f>
        <v>NM Cactus 14 Black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VC2 Venom 13 Black</v>
      </c>
      <c r="C38" s="325"/>
      <c r="D38" s="323" t="str">
        <f>A30</f>
        <v>NM Cactus 14 Black</v>
      </c>
      <c r="E38" s="325"/>
      <c r="F38" s="346" t="str">
        <f>A28</f>
        <v>Amarillo Xtreme 13 Instinct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NM Cactus 14 Black</v>
      </c>
      <c r="C39" s="325"/>
      <c r="D39" s="323" t="str">
        <f>A31</f>
        <v>ARVC 12N1 Adidas</v>
      </c>
      <c r="E39" s="325"/>
      <c r="F39" s="346" t="str">
        <f>A16</f>
        <v>VC2 Venom 13 Black</v>
      </c>
      <c r="G39" s="346"/>
    </row>
    <row r="40" spans="1:7" ht="18" customHeight="1">
      <c r="A40" s="3" t="s">
        <v>26</v>
      </c>
      <c r="B40" s="323" t="str">
        <f>A13</f>
        <v>Amarillo Xtreme 13 Instinct</v>
      </c>
      <c r="C40" s="325"/>
      <c r="D40" s="323" t="str">
        <f>A29</f>
        <v>VC2 Venom 13 Black</v>
      </c>
      <c r="E40" s="325"/>
      <c r="F40" s="346" t="str">
        <f>A22</f>
        <v>ARVC 12N1 Adidas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J13:J15"/>
    <mergeCell ref="K13:L15"/>
    <mergeCell ref="A16:A18"/>
    <mergeCell ref="D16:E18"/>
    <mergeCell ref="J16:J18"/>
    <mergeCell ref="K16:L18"/>
    <mergeCell ref="A13:A15"/>
    <mergeCell ref="B13:C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C1">
      <selection activeCell="D30" sqref="D30:E30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47" t="str">
        <f>Pools!B70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Pools!B71</f>
        <v>ABQ Convention Center Ct. 9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68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SEVC Premier 14</v>
      </c>
      <c r="C12" s="324"/>
      <c r="D12" s="323" t="str">
        <f>A16</f>
        <v>NML 14 Warriors</v>
      </c>
      <c r="E12" s="325"/>
      <c r="F12" s="323" t="str">
        <f>A19</f>
        <v>VBINQ Fuego 14</v>
      </c>
      <c r="G12" s="325"/>
      <c r="H12" s="326" t="str">
        <f>A22</f>
        <v>Amarillo Xtreme 13 Storm Makers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Pools!B73</f>
        <v>SEVC Premier 14</v>
      </c>
      <c r="B13" s="330"/>
      <c r="C13" s="331"/>
      <c r="D13" s="40">
        <v>25</v>
      </c>
      <c r="E13" s="40">
        <v>18</v>
      </c>
      <c r="F13" s="40">
        <v>25</v>
      </c>
      <c r="G13" s="40">
        <v>18</v>
      </c>
      <c r="H13" s="40">
        <v>25</v>
      </c>
      <c r="I13" s="40">
        <v>17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13</v>
      </c>
      <c r="F14" s="40">
        <v>25</v>
      </c>
      <c r="G14" s="40">
        <v>7</v>
      </c>
      <c r="H14" s="40">
        <v>25</v>
      </c>
      <c r="I14" s="40">
        <v>14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Pools!B74</f>
        <v>NML 14 Warriors</v>
      </c>
      <c r="B16" s="42">
        <f>IF(E13&gt;0,E13," ")</f>
        <v>18</v>
      </c>
      <c r="C16" s="42">
        <f>IF(D13&gt;0,D13," ")</f>
        <v>25</v>
      </c>
      <c r="D16" s="330"/>
      <c r="E16" s="331"/>
      <c r="F16" s="40">
        <v>25</v>
      </c>
      <c r="G16" s="40">
        <v>12</v>
      </c>
      <c r="H16" s="40">
        <v>25</v>
      </c>
      <c r="I16" s="40">
        <v>19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13</v>
      </c>
      <c r="C17" s="42">
        <f>IF(D14&gt;0,D14," ")</f>
        <v>25</v>
      </c>
      <c r="D17" s="332"/>
      <c r="E17" s="333"/>
      <c r="F17" s="40">
        <v>25</v>
      </c>
      <c r="G17" s="40">
        <v>14</v>
      </c>
      <c r="H17" s="40">
        <v>25</v>
      </c>
      <c r="I17" s="40">
        <v>23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Pools!B75</f>
        <v>VBINQ Fuego 14</v>
      </c>
      <c r="B19" s="42">
        <f>IF(G13&gt;0,G13," ")</f>
        <v>18</v>
      </c>
      <c r="C19" s="42">
        <f>IF(F13&gt;0,F13," ")</f>
        <v>25</v>
      </c>
      <c r="D19" s="42">
        <f>IF(G16&gt;0,G16," ")</f>
        <v>12</v>
      </c>
      <c r="E19" s="42">
        <f>IF(F16&gt;0,F16," ")</f>
        <v>25</v>
      </c>
      <c r="F19" s="43"/>
      <c r="G19" s="43"/>
      <c r="H19" s="40">
        <v>14</v>
      </c>
      <c r="I19" s="40">
        <v>25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7</v>
      </c>
      <c r="C20" s="42">
        <f>IF(F14&gt;0,F14," ")</f>
        <v>25</v>
      </c>
      <c r="D20" s="42">
        <f>IF(G17&gt;0,G17," ")</f>
        <v>14</v>
      </c>
      <c r="E20" s="42">
        <f>IF(F17&gt;0,F17," ")</f>
        <v>25</v>
      </c>
      <c r="F20" s="43"/>
      <c r="G20" s="43"/>
      <c r="H20" s="40">
        <v>26</v>
      </c>
      <c r="I20" s="40">
        <v>24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Pools!B76</f>
        <v>Amarillo Xtreme 13 Storm Makers</v>
      </c>
      <c r="B22" s="42">
        <f>IF(I13&gt;0,I13," ")</f>
        <v>17</v>
      </c>
      <c r="C22" s="42">
        <f>IF(H13&gt;0,H13," ")</f>
        <v>25</v>
      </c>
      <c r="D22" s="42">
        <f>IF(I16&gt;0,I16," ")</f>
        <v>19</v>
      </c>
      <c r="E22" s="42">
        <f>IF(H16&gt;0,H16," ")</f>
        <v>25</v>
      </c>
      <c r="F22" s="42">
        <f>IF(I19&gt;0,I19," ")</f>
        <v>25</v>
      </c>
      <c r="G22" s="42">
        <f>IF(H19&gt;0,H19," ")</f>
        <v>14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14</v>
      </c>
      <c r="C23" s="42">
        <f>IF(H14&gt;0,H14," ")</f>
        <v>25</v>
      </c>
      <c r="D23" s="42">
        <f>IF(I17&gt;0,I17," ")</f>
        <v>23</v>
      </c>
      <c r="E23" s="42">
        <f>IF(H17&gt;0,H17," ")</f>
        <v>25</v>
      </c>
      <c r="F23" s="42">
        <f>IF(I20&gt;0,I20," ")</f>
        <v>24</v>
      </c>
      <c r="G23" s="42">
        <f>IF(H20&gt;0,H20," ")</f>
        <v>26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SEVC Premier 14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87</v>
      </c>
      <c r="K28" s="45">
        <f>I28-J28</f>
        <v>63</v>
      </c>
    </row>
    <row r="29" spans="1:11" ht="24" customHeight="1">
      <c r="A29" s="2" t="str">
        <f>A16</f>
        <v>NML 14 Warriors</v>
      </c>
      <c r="B29" s="343">
        <v>4</v>
      </c>
      <c r="C29" s="344"/>
      <c r="D29" s="343">
        <v>2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VBINQ Fuego 14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Amarillo Xtreme 13 Storm Makers</v>
      </c>
      <c r="B31" s="343">
        <v>1</v>
      </c>
      <c r="C31" s="344"/>
      <c r="D31" s="343">
        <v>5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SEVC Premier 14</v>
      </c>
      <c r="C35" s="325"/>
      <c r="D35" s="323" t="str">
        <f>A30</f>
        <v>VBINQ Fuego 14</v>
      </c>
      <c r="E35" s="325"/>
      <c r="F35" s="346" t="str">
        <f>A16</f>
        <v>NML 14 Warriors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NML 14 Warriors</v>
      </c>
      <c r="C36" s="325"/>
      <c r="D36" s="323" t="str">
        <f>A22</f>
        <v>Amarillo Xtreme 13 Storm Makers</v>
      </c>
      <c r="E36" s="325"/>
      <c r="F36" s="346" t="str">
        <f>A13</f>
        <v>SEVC Premier 14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SEVC Premier 14</v>
      </c>
      <c r="C37" s="325"/>
      <c r="D37" s="323" t="str">
        <f>A31</f>
        <v>Amarillo Xtreme 13 Storm Makers</v>
      </c>
      <c r="E37" s="325"/>
      <c r="F37" s="346" t="str">
        <f>A30</f>
        <v>VBINQ Fuego 14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NML 14 Warriors</v>
      </c>
      <c r="C38" s="325"/>
      <c r="D38" s="323" t="str">
        <f>A30</f>
        <v>VBINQ Fuego 14</v>
      </c>
      <c r="E38" s="325"/>
      <c r="F38" s="346" t="str">
        <f>A28</f>
        <v>SEVC Premier 14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VBINQ Fuego 14</v>
      </c>
      <c r="C39" s="325"/>
      <c r="D39" s="323" t="str">
        <f>A31</f>
        <v>Amarillo Xtreme 13 Storm Makers</v>
      </c>
      <c r="E39" s="325"/>
      <c r="F39" s="346" t="str">
        <f>A16</f>
        <v>NML 14 Warriors</v>
      </c>
      <c r="G39" s="346"/>
    </row>
    <row r="40" spans="1:7" ht="18" customHeight="1">
      <c r="A40" s="3" t="s">
        <v>26</v>
      </c>
      <c r="B40" s="323" t="str">
        <f>A13</f>
        <v>SEVC Premier 14</v>
      </c>
      <c r="C40" s="325"/>
      <c r="D40" s="323" t="str">
        <f>A29</f>
        <v>NML 14 Warriors</v>
      </c>
      <c r="E40" s="325"/>
      <c r="F40" s="346" t="str">
        <f>A22</f>
        <v>Amarillo Xtreme 13 Storm Makers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J13:J15"/>
    <mergeCell ref="K13:L15"/>
    <mergeCell ref="A16:A18"/>
    <mergeCell ref="D16:E18"/>
    <mergeCell ref="J16:J18"/>
    <mergeCell ref="K16:L18"/>
    <mergeCell ref="A13:A15"/>
    <mergeCell ref="B13:C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D31" sqref="D31:E31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47" t="str">
        <f>Pools!C70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Pools!C71</f>
        <v>ABQ Convention Center Ct. 10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82</v>
      </c>
      <c r="D9" s="11"/>
      <c r="E9" s="11"/>
      <c r="F9" s="11"/>
      <c r="G9" s="11"/>
    </row>
    <row r="10" spans="1:7" ht="12.7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Amarillo Xtreme 14 Fusion</v>
      </c>
      <c r="C12" s="324"/>
      <c r="D12" s="323" t="str">
        <f>A16</f>
        <v>NM Premier SURVA 14 Purple</v>
      </c>
      <c r="E12" s="325"/>
      <c r="F12" s="323" t="str">
        <f>A19</f>
        <v>EP Revolution 14</v>
      </c>
      <c r="G12" s="325"/>
      <c r="H12" s="326" t="str">
        <f>A22</f>
        <v>EP Stars 14 Red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Pools!C73</f>
        <v>Amarillo Xtreme 14 Fusion</v>
      </c>
      <c r="B13" s="330"/>
      <c r="C13" s="331"/>
      <c r="D13" s="40">
        <v>25</v>
      </c>
      <c r="E13" s="40">
        <v>21</v>
      </c>
      <c r="F13" s="40">
        <v>25</v>
      </c>
      <c r="G13" s="40">
        <v>17</v>
      </c>
      <c r="H13" s="40">
        <v>25</v>
      </c>
      <c r="I13" s="40">
        <v>20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21</v>
      </c>
      <c r="F14" s="40">
        <v>12</v>
      </c>
      <c r="G14" s="40">
        <v>25</v>
      </c>
      <c r="H14" s="40">
        <v>25</v>
      </c>
      <c r="I14" s="40">
        <v>14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Pools!C74</f>
        <v>NM Premier SURVA 14 Purple</v>
      </c>
      <c r="B16" s="42">
        <f>IF(E13&gt;0,E13," ")</f>
        <v>21</v>
      </c>
      <c r="C16" s="42">
        <f>IF(D13&gt;0,D13," ")</f>
        <v>25</v>
      </c>
      <c r="D16" s="330"/>
      <c r="E16" s="331"/>
      <c r="F16" s="40">
        <v>25</v>
      </c>
      <c r="G16" s="40">
        <v>17</v>
      </c>
      <c r="H16" s="40">
        <v>25</v>
      </c>
      <c r="I16" s="40">
        <v>16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21</v>
      </c>
      <c r="C17" s="42">
        <f>IF(D14&gt;0,D14," ")</f>
        <v>25</v>
      </c>
      <c r="D17" s="332"/>
      <c r="E17" s="333"/>
      <c r="F17" s="40">
        <v>12</v>
      </c>
      <c r="G17" s="40">
        <v>25</v>
      </c>
      <c r="H17" s="40">
        <v>25</v>
      </c>
      <c r="I17" s="40">
        <v>19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>
        <v>15</v>
      </c>
      <c r="G18" s="40">
        <v>9</v>
      </c>
      <c r="H18" s="40"/>
      <c r="I18" s="40"/>
      <c r="J18" s="329"/>
      <c r="K18" s="340"/>
      <c r="L18" s="341"/>
    </row>
    <row r="19" spans="1:12" s="41" customFormat="1" ht="24" customHeight="1">
      <c r="A19" s="327" t="str">
        <f>Pools!C75</f>
        <v>EP Revolution 14</v>
      </c>
      <c r="B19" s="42">
        <f>IF(G13&gt;0,G13," ")</f>
        <v>17</v>
      </c>
      <c r="C19" s="42">
        <f>IF(F13&gt;0,F13," ")</f>
        <v>25</v>
      </c>
      <c r="D19" s="42">
        <f>IF(G16&gt;0,G16," ")</f>
        <v>17</v>
      </c>
      <c r="E19" s="42">
        <f>IF(F16&gt;0,F16," ")</f>
        <v>25</v>
      </c>
      <c r="F19" s="43"/>
      <c r="G19" s="43"/>
      <c r="H19" s="40">
        <v>25</v>
      </c>
      <c r="I19" s="40">
        <v>14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12</v>
      </c>
      <c r="D20" s="42">
        <f>IF(G17&gt;0,G17," ")</f>
        <v>25</v>
      </c>
      <c r="E20" s="42">
        <f>IF(F17&gt;0,F17," ")</f>
        <v>12</v>
      </c>
      <c r="F20" s="43"/>
      <c r="G20" s="43"/>
      <c r="H20" s="40">
        <v>13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>
        <f>IF(G18&gt;0,G18," ")</f>
        <v>9</v>
      </c>
      <c r="E21" s="42">
        <f>IF(F18&gt;0,F18," ")</f>
        <v>15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Pools!C76</f>
        <v>EP Stars 14 Red</v>
      </c>
      <c r="B22" s="42">
        <f>IF(I13&gt;0,I13," ")</f>
        <v>20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14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14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13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14 Fusion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137</v>
      </c>
      <c r="J28" s="45">
        <f>E13+E14+E15+G13+G14+G15+I13+I14+I15</f>
        <v>118</v>
      </c>
      <c r="K28" s="45">
        <f>I28-J28</f>
        <v>19</v>
      </c>
    </row>
    <row r="29" spans="1:11" ht="24" customHeight="1">
      <c r="A29" s="2" t="str">
        <f>A16</f>
        <v>NM Premier SURVA 14 Purple</v>
      </c>
      <c r="B29" s="343">
        <v>4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EP Revolution 14</v>
      </c>
      <c r="B30" s="343">
        <v>3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14 Red</v>
      </c>
      <c r="B31" s="343">
        <v>1</v>
      </c>
      <c r="C31" s="344"/>
      <c r="D31" s="343">
        <v>5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13</v>
      </c>
      <c r="C32" s="345"/>
      <c r="D32" s="345">
        <f>SUM(D28:E31)</f>
        <v>13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Amarillo Xtreme 14 Fusion</v>
      </c>
      <c r="C35" s="325"/>
      <c r="D35" s="323" t="str">
        <f>A30</f>
        <v>EP Revolution 14</v>
      </c>
      <c r="E35" s="325"/>
      <c r="F35" s="346" t="str">
        <f>A16</f>
        <v>NM Premier SURVA 14 Purple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NM Premier SURVA 14 Purple</v>
      </c>
      <c r="C36" s="325"/>
      <c r="D36" s="323" t="str">
        <f>A22</f>
        <v>EP Stars 14 Red</v>
      </c>
      <c r="E36" s="325"/>
      <c r="F36" s="346" t="str">
        <f>A13</f>
        <v>Amarillo Xtreme 14 Fusion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Amarillo Xtreme 14 Fusion</v>
      </c>
      <c r="C37" s="325"/>
      <c r="D37" s="323" t="str">
        <f>A31</f>
        <v>EP Stars 14 Red</v>
      </c>
      <c r="E37" s="325"/>
      <c r="F37" s="346" t="str">
        <f>A30</f>
        <v>EP Revolution 14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NM Premier SURVA 14 Purple</v>
      </c>
      <c r="C38" s="325"/>
      <c r="D38" s="323" t="str">
        <f>A30</f>
        <v>EP Revolution 14</v>
      </c>
      <c r="E38" s="325"/>
      <c r="F38" s="346" t="str">
        <f>A28</f>
        <v>Amarillo Xtreme 14 Fusion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EP Revolution 14</v>
      </c>
      <c r="C39" s="325"/>
      <c r="D39" s="323" t="str">
        <f>A31</f>
        <v>EP Stars 14 Red</v>
      </c>
      <c r="E39" s="325"/>
      <c r="F39" s="346" t="str">
        <f>A16</f>
        <v>NM Premier SURVA 14 Purple</v>
      </c>
      <c r="G39" s="346"/>
    </row>
    <row r="40" spans="1:7" ht="18" customHeight="1">
      <c r="A40" s="3" t="s">
        <v>26</v>
      </c>
      <c r="B40" s="323" t="str">
        <f>A13</f>
        <v>Amarillo Xtreme 14 Fusion</v>
      </c>
      <c r="C40" s="325"/>
      <c r="D40" s="323" t="str">
        <f>A29</f>
        <v>NM Premier SURVA 14 Purple</v>
      </c>
      <c r="E40" s="325"/>
      <c r="F40" s="346" t="str">
        <f>A22</f>
        <v>EP Stars 14 Red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J13:J15"/>
    <mergeCell ref="K13:L15"/>
    <mergeCell ref="A16:A18"/>
    <mergeCell ref="D16:E18"/>
    <mergeCell ref="J16:J18"/>
    <mergeCell ref="K16:L18"/>
    <mergeCell ref="A13:A15"/>
    <mergeCell ref="B13:C15"/>
    <mergeCell ref="A1:M1"/>
    <mergeCell ref="A2:M2"/>
    <mergeCell ref="B12:C12"/>
    <mergeCell ref="D12:E12"/>
    <mergeCell ref="F12:G12"/>
    <mergeCell ref="H12:I12"/>
    <mergeCell ref="K12:L12"/>
    <mergeCell ref="A7:H7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G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62" t="str">
        <f>Pools!A1</f>
        <v>Albuquerque Bid Qualifier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47" t="str">
        <f>Pools!D70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Pools!D71</f>
        <v>ABQ Convention Center Ct. 11</v>
      </c>
    </row>
    <row r="5" spans="1:2" s="26" customFormat="1" ht="13.5">
      <c r="A5" s="38" t="s">
        <v>5</v>
      </c>
      <c r="B5" s="26" t="str">
        <f>Pools!A61</f>
        <v>Division IV-A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83</v>
      </c>
      <c r="D9" s="11"/>
      <c r="E9" s="11"/>
      <c r="F9" s="11"/>
      <c r="G9" s="11"/>
    </row>
    <row r="10" spans="1:7" ht="12.7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SF Storm 141 Thunder</v>
      </c>
      <c r="C12" s="324"/>
      <c r="D12" s="323" t="str">
        <f>A16</f>
        <v>Amarillo Xtreme 14 Crossfire</v>
      </c>
      <c r="E12" s="325"/>
      <c r="F12" s="323" t="str">
        <f>A19</f>
        <v>HP Slammers 14</v>
      </c>
      <c r="G12" s="325"/>
      <c r="H12" s="326" t="str">
        <f>A22</f>
        <v>EP Stars Storm Warriors 14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Pools!D73</f>
        <v>SF Storm 141 Thunder</v>
      </c>
      <c r="B13" s="330"/>
      <c r="C13" s="331"/>
      <c r="D13" s="40">
        <v>25</v>
      </c>
      <c r="E13" s="40">
        <v>23</v>
      </c>
      <c r="F13" s="40">
        <v>25</v>
      </c>
      <c r="G13" s="40">
        <v>21</v>
      </c>
      <c r="H13" s="40">
        <v>25</v>
      </c>
      <c r="I13" s="40">
        <v>20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27</v>
      </c>
      <c r="E14" s="40">
        <v>25</v>
      </c>
      <c r="F14" s="40">
        <v>25</v>
      </c>
      <c r="G14" s="40">
        <v>13</v>
      </c>
      <c r="H14" s="40">
        <v>25</v>
      </c>
      <c r="I14" s="40">
        <v>18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Pools!D74</f>
        <v>Amarillo Xtreme 14 Crossfire</v>
      </c>
      <c r="B16" s="42">
        <f>IF(E13&gt;0,E13," ")</f>
        <v>23</v>
      </c>
      <c r="C16" s="42">
        <f>IF(D13&gt;0,D13," ")</f>
        <v>25</v>
      </c>
      <c r="D16" s="330"/>
      <c r="E16" s="331"/>
      <c r="F16" s="40">
        <v>25</v>
      </c>
      <c r="G16" s="40">
        <v>17</v>
      </c>
      <c r="H16" s="40">
        <v>25</v>
      </c>
      <c r="I16" s="40">
        <v>14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27</v>
      </c>
      <c r="D17" s="332"/>
      <c r="E17" s="333"/>
      <c r="F17" s="40">
        <v>25</v>
      </c>
      <c r="G17" s="40">
        <v>18</v>
      </c>
      <c r="H17" s="40">
        <v>20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Pools!D75</f>
        <v>HP Slammers 14</v>
      </c>
      <c r="B19" s="42">
        <f>IF(G13&gt;0,G13," ")</f>
        <v>21</v>
      </c>
      <c r="C19" s="42">
        <f>IF(F13&gt;0,F13," ")</f>
        <v>25</v>
      </c>
      <c r="D19" s="42">
        <f>IF(G16&gt;0,G16," ")</f>
        <v>17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13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Pools!D76</f>
        <v>EP Stars Storm Warriors 14</v>
      </c>
      <c r="B22" s="42">
        <f>IF(I13&gt;0,I13," ")</f>
        <v>20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18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25</v>
      </c>
      <c r="G23" s="42">
        <f>IF(H20&gt;0,H20," ")</f>
        <v>11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152</v>
      </c>
      <c r="J28" s="45">
        <f>E13+E14+E15+G13+G14+G15+I13+I14+I15</f>
        <v>120</v>
      </c>
      <c r="K28" s="45">
        <f>I28-J28</f>
        <v>32</v>
      </c>
    </row>
    <row r="29" spans="1:11" ht="24" customHeight="1">
      <c r="A29" s="2" t="str">
        <f>A16</f>
        <v>Amarillo Xtreme 14 Crossfire</v>
      </c>
      <c r="B29" s="343">
        <v>3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HP Slammers 14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Stars Storm Warriors 14</v>
      </c>
      <c r="B31" s="343">
        <v>2</v>
      </c>
      <c r="C31" s="344"/>
      <c r="D31" s="343">
        <v>4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SF Storm 141 Thunder</v>
      </c>
      <c r="C35" s="325"/>
      <c r="D35" s="323" t="str">
        <f>A30</f>
        <v>HP Slammers 14</v>
      </c>
      <c r="E35" s="325"/>
      <c r="F35" s="346" t="str">
        <f>A16</f>
        <v>Amarillo Xtreme 14 Crossfire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Amarillo Xtreme 14 Crossfire</v>
      </c>
      <c r="C36" s="325"/>
      <c r="D36" s="323" t="str">
        <f>A22</f>
        <v>EP Stars Storm Warriors 14</v>
      </c>
      <c r="E36" s="325"/>
      <c r="F36" s="346" t="str">
        <f>A13</f>
        <v>SF Storm 141 Thunder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SF Storm 141 Thunder</v>
      </c>
      <c r="C37" s="325"/>
      <c r="D37" s="323" t="str">
        <f>A31</f>
        <v>EP Stars Storm Warriors 14</v>
      </c>
      <c r="E37" s="325"/>
      <c r="F37" s="346" t="str">
        <f>A30</f>
        <v>HP Slammers 14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Amarillo Xtreme 14 Crossfire</v>
      </c>
      <c r="C38" s="325"/>
      <c r="D38" s="323" t="str">
        <f>A30</f>
        <v>HP Slammers 14</v>
      </c>
      <c r="E38" s="325"/>
      <c r="F38" s="346" t="str">
        <f>A28</f>
        <v>SF Storm 141 Thunder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HP Slammers 14</v>
      </c>
      <c r="C39" s="325"/>
      <c r="D39" s="323" t="str">
        <f>A31</f>
        <v>EP Stars Storm Warriors 14</v>
      </c>
      <c r="E39" s="325"/>
      <c r="F39" s="346" t="str">
        <f>A16</f>
        <v>Amarillo Xtreme 14 Crossfire</v>
      </c>
      <c r="G39" s="346"/>
    </row>
    <row r="40" spans="1:7" ht="18" customHeight="1">
      <c r="A40" s="3" t="s">
        <v>26</v>
      </c>
      <c r="B40" s="323" t="str">
        <f>A13</f>
        <v>SF Storm 141 Thunder</v>
      </c>
      <c r="C40" s="325"/>
      <c r="D40" s="323" t="str">
        <f>A29</f>
        <v>Amarillo Xtreme 14 Crossfire</v>
      </c>
      <c r="E40" s="325"/>
      <c r="F40" s="346" t="str">
        <f>A22</f>
        <v>EP Stars Storm Warriors 14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" width="30.7109375" style="0" customWidth="1"/>
    <col min="2" max="8" width="25.7109375" style="0" customWidth="1"/>
    <col min="9" max="9" width="32.140625" style="0" customWidth="1"/>
  </cols>
  <sheetData>
    <row r="1" spans="1:9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350"/>
      <c r="I1" s="350"/>
    </row>
    <row r="2" spans="1:9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</row>
    <row r="3" spans="1:5" ht="18">
      <c r="A3" s="351"/>
      <c r="B3" s="351"/>
      <c r="C3" s="351"/>
      <c r="D3" s="5"/>
      <c r="E3" s="5"/>
    </row>
    <row r="4" spans="1:9" ht="19.5">
      <c r="A4" s="352" t="str">
        <f>Pools!A61</f>
        <v>Division IV-A</v>
      </c>
      <c r="B4" s="352"/>
      <c r="C4" s="352"/>
      <c r="D4" s="352"/>
      <c r="E4" s="352"/>
      <c r="F4" s="352"/>
      <c r="G4" s="352"/>
      <c r="H4" s="352"/>
      <c r="I4" s="352"/>
    </row>
    <row r="5" spans="1:9" ht="19.5">
      <c r="A5" s="354" t="s">
        <v>33</v>
      </c>
      <c r="B5" s="354"/>
      <c r="C5" s="354"/>
      <c r="D5" s="354"/>
      <c r="E5" s="354"/>
      <c r="F5" s="354"/>
      <c r="G5" s="354"/>
      <c r="H5" s="354"/>
      <c r="I5" s="354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1:9" s="111" customFormat="1" ht="15.75">
      <c r="A7" s="112"/>
      <c r="B7" s="187"/>
      <c r="C7" s="181" t="s">
        <v>412</v>
      </c>
      <c r="D7" s="181" t="s">
        <v>413</v>
      </c>
      <c r="E7" s="119" t="s">
        <v>32</v>
      </c>
      <c r="F7" s="181" t="s">
        <v>414</v>
      </c>
      <c r="G7" s="112"/>
      <c r="H7" s="187"/>
      <c r="I7" s="112"/>
    </row>
    <row r="8" s="112" customFormat="1" ht="15.75">
      <c r="E8" s="117"/>
    </row>
    <row r="9" spans="1:9" s="112" customFormat="1" ht="15.75">
      <c r="A9" s="355" t="s">
        <v>31</v>
      </c>
      <c r="B9" s="355"/>
      <c r="C9" s="355"/>
      <c r="D9" s="355"/>
      <c r="E9" s="355"/>
      <c r="F9" s="355"/>
      <c r="G9" s="355"/>
      <c r="H9" s="355"/>
      <c r="I9" s="355"/>
    </row>
    <row r="10" spans="4:8" s="112" customFormat="1" ht="28.5" customHeight="1">
      <c r="D10" s="181"/>
      <c r="E10" s="119"/>
      <c r="F10" s="181"/>
      <c r="G10" s="181"/>
      <c r="H10" s="181"/>
    </row>
    <row r="11" spans="2:8" s="112" customFormat="1" ht="24.75" customHeight="1" thickBot="1">
      <c r="B11" s="121"/>
      <c r="C11" s="121"/>
      <c r="D11" s="188"/>
      <c r="E11" s="121" t="s">
        <v>539</v>
      </c>
      <c r="F11" s="188"/>
      <c r="G11" s="121"/>
      <c r="H11" s="28"/>
    </row>
    <row r="12" spans="2:8" s="112" customFormat="1" ht="24.75" customHeight="1">
      <c r="B12" s="121"/>
      <c r="C12" s="121"/>
      <c r="D12" s="188"/>
      <c r="E12" s="134" t="s">
        <v>40</v>
      </c>
      <c r="F12" s="28"/>
      <c r="G12" s="121"/>
      <c r="H12" s="28"/>
    </row>
    <row r="13" spans="2:8" s="112" customFormat="1" ht="24.75" customHeight="1" thickBot="1">
      <c r="B13" s="121"/>
      <c r="C13" s="121"/>
      <c r="D13" s="140" t="s">
        <v>348</v>
      </c>
      <c r="E13" s="135" t="str">
        <f>E27</f>
        <v>Field House Ct. 28</v>
      </c>
      <c r="F13" s="189" t="s">
        <v>338</v>
      </c>
      <c r="G13" s="121"/>
      <c r="H13" s="28"/>
    </row>
    <row r="14" spans="2:8" s="112" customFormat="1" ht="24.75" customHeight="1">
      <c r="B14" s="121"/>
      <c r="C14" s="121"/>
      <c r="D14" s="190"/>
      <c r="E14" s="217" t="s">
        <v>245</v>
      </c>
      <c r="F14" s="191" t="s">
        <v>679</v>
      </c>
      <c r="G14" s="192"/>
      <c r="H14" s="28"/>
    </row>
    <row r="15" spans="2:8" s="112" customFormat="1" ht="24.75" customHeight="1" thickBot="1">
      <c r="B15" s="121"/>
      <c r="C15" s="121"/>
      <c r="D15" s="193" t="s">
        <v>246</v>
      </c>
      <c r="E15" s="130"/>
      <c r="F15" s="195" t="s">
        <v>247</v>
      </c>
      <c r="G15" s="192"/>
      <c r="H15" s="28"/>
    </row>
    <row r="16" spans="2:8" s="112" customFormat="1" ht="24.75" customHeight="1" thickBot="1">
      <c r="B16" s="121"/>
      <c r="C16" s="129" t="s">
        <v>769</v>
      </c>
      <c r="D16" s="196" t="str">
        <f>D44</f>
        <v>Field House Ct. 30</v>
      </c>
      <c r="E16" s="131" t="s">
        <v>616</v>
      </c>
      <c r="F16" s="197" t="str">
        <f>F30</f>
        <v>Field House Ct. 28</v>
      </c>
      <c r="G16" s="125" t="s">
        <v>338</v>
      </c>
      <c r="H16" s="28"/>
    </row>
    <row r="17" spans="2:8" s="112" customFormat="1" ht="24.75" customHeight="1" thickBot="1">
      <c r="B17" s="28"/>
      <c r="C17" s="143" t="s">
        <v>770</v>
      </c>
      <c r="D17" s="200" t="s">
        <v>86</v>
      </c>
      <c r="E17" s="132" t="s">
        <v>594</v>
      </c>
      <c r="F17" s="208" t="s">
        <v>66</v>
      </c>
      <c r="G17" s="198" t="s">
        <v>751</v>
      </c>
      <c r="H17" s="28"/>
    </row>
    <row r="18" spans="2:9" s="112" customFormat="1" ht="24.75" customHeight="1">
      <c r="B18" s="28"/>
      <c r="C18" s="122"/>
      <c r="D18" s="122"/>
      <c r="E18" s="134" t="s">
        <v>92</v>
      </c>
      <c r="F18" s="195"/>
      <c r="G18" s="127"/>
      <c r="H18" s="28"/>
      <c r="I18" s="120"/>
    </row>
    <row r="19" spans="2:9" s="112" customFormat="1" ht="24.75" customHeight="1" thickBot="1">
      <c r="B19" s="28"/>
      <c r="C19" s="122"/>
      <c r="D19" s="125" t="s">
        <v>769</v>
      </c>
      <c r="E19" s="135" t="str">
        <f>E33</f>
        <v>Field House Ct. 29</v>
      </c>
      <c r="F19" s="199" t="s">
        <v>208</v>
      </c>
      <c r="G19" s="127"/>
      <c r="H19" s="28"/>
      <c r="I19" s="120"/>
    </row>
    <row r="20" spans="2:9" s="112" customFormat="1" ht="24.75" customHeight="1">
      <c r="B20" s="28"/>
      <c r="C20" s="200"/>
      <c r="D20" s="28"/>
      <c r="E20" s="217" t="s">
        <v>248</v>
      </c>
      <c r="F20" s="28" t="s">
        <v>680</v>
      </c>
      <c r="G20" s="127"/>
      <c r="H20" s="28"/>
      <c r="I20" s="120"/>
    </row>
    <row r="21" spans="2:9" s="112" customFormat="1" ht="24.75" customHeight="1" thickBot="1">
      <c r="B21" s="28"/>
      <c r="C21" s="201"/>
      <c r="D21" s="28"/>
      <c r="E21" s="130"/>
      <c r="F21" s="28"/>
      <c r="G21" s="133"/>
      <c r="H21" s="28"/>
      <c r="I21" s="120"/>
    </row>
    <row r="22" spans="2:9" s="112" customFormat="1" ht="24.75" customHeight="1">
      <c r="B22" s="28"/>
      <c r="C22" s="193" t="s">
        <v>249</v>
      </c>
      <c r="D22" s="28"/>
      <c r="E22" s="124" t="s">
        <v>589</v>
      </c>
      <c r="F22" s="28"/>
      <c r="G22" s="195" t="s">
        <v>250</v>
      </c>
      <c r="H22" s="28"/>
      <c r="I22" s="120"/>
    </row>
    <row r="23" spans="2:9" s="112" customFormat="1" ht="24.75" customHeight="1" thickBot="1">
      <c r="B23" s="199" t="s">
        <v>769</v>
      </c>
      <c r="C23" s="196" t="str">
        <f>D16</f>
        <v>Field House Ct. 30</v>
      </c>
      <c r="D23" s="202"/>
      <c r="E23" s="121"/>
      <c r="F23" s="28"/>
      <c r="G23" s="197" t="str">
        <f>F16</f>
        <v>Field House Ct. 28</v>
      </c>
      <c r="H23" s="203" t="s">
        <v>340</v>
      </c>
      <c r="I23" s="120"/>
    </row>
    <row r="24" spans="2:9" s="112" customFormat="1" ht="24.75" customHeight="1">
      <c r="B24" s="204" t="s">
        <v>823</v>
      </c>
      <c r="C24" s="210" t="s">
        <v>227</v>
      </c>
      <c r="D24" s="202"/>
      <c r="E24" s="121"/>
      <c r="F24" s="28"/>
      <c r="G24" s="208" t="s">
        <v>224</v>
      </c>
      <c r="H24" s="204"/>
      <c r="I24" s="120"/>
    </row>
    <row r="25" spans="2:9" s="112" customFormat="1" ht="24.75" customHeight="1" thickBot="1">
      <c r="B25" s="205"/>
      <c r="C25" s="206"/>
      <c r="D25" s="188"/>
      <c r="E25" s="121" t="s">
        <v>602</v>
      </c>
      <c r="F25" s="188"/>
      <c r="G25" s="207"/>
      <c r="H25" s="205"/>
      <c r="I25" s="120"/>
    </row>
    <row r="26" spans="2:9" s="112" customFormat="1" ht="24.75" customHeight="1">
      <c r="B26" s="193"/>
      <c r="C26" s="206"/>
      <c r="D26" s="188"/>
      <c r="E26" s="134" t="s">
        <v>53</v>
      </c>
      <c r="F26" s="28"/>
      <c r="G26" s="207"/>
      <c r="H26" s="195"/>
      <c r="I26" s="120"/>
    </row>
    <row r="27" spans="2:9" s="112" customFormat="1" ht="24.75" customHeight="1" thickBot="1">
      <c r="B27" s="193"/>
      <c r="C27" s="193"/>
      <c r="D27" s="189" t="s">
        <v>344</v>
      </c>
      <c r="E27" s="135" t="str">
        <f>C7</f>
        <v>Field House Ct. 28</v>
      </c>
      <c r="F27" s="189" t="s">
        <v>340</v>
      </c>
      <c r="G27" s="208"/>
      <c r="H27" s="195"/>
      <c r="I27" s="120"/>
    </row>
    <row r="28" spans="2:9" s="112" customFormat="1" ht="24.75" customHeight="1">
      <c r="B28" s="193"/>
      <c r="C28" s="193"/>
      <c r="D28" s="190"/>
      <c r="E28" s="218" t="s">
        <v>620</v>
      </c>
      <c r="F28" s="191" t="s">
        <v>681</v>
      </c>
      <c r="G28" s="208"/>
      <c r="H28" s="195"/>
      <c r="I28" s="120"/>
    </row>
    <row r="29" spans="2:9" s="112" customFormat="1" ht="24.75" customHeight="1" thickBot="1">
      <c r="B29" s="193"/>
      <c r="C29" s="193"/>
      <c r="D29" s="193" t="s">
        <v>251</v>
      </c>
      <c r="E29" s="194"/>
      <c r="F29" s="195" t="s">
        <v>252</v>
      </c>
      <c r="G29" s="195"/>
      <c r="H29" s="195"/>
      <c r="I29" s="120"/>
    </row>
    <row r="30" spans="2:9" s="112" customFormat="1" ht="24.75" customHeight="1" thickBot="1">
      <c r="B30" s="193"/>
      <c r="C30" s="209" t="s">
        <v>344</v>
      </c>
      <c r="D30" s="196" t="str">
        <f>E61</f>
        <v>Field House Ct. 29</v>
      </c>
      <c r="E30" s="124" t="s">
        <v>619</v>
      </c>
      <c r="F30" s="197" t="str">
        <f>E55</f>
        <v>Field House Ct. 28</v>
      </c>
      <c r="G30" s="199" t="s">
        <v>340</v>
      </c>
      <c r="H30" s="195"/>
      <c r="I30" s="120"/>
    </row>
    <row r="31" spans="2:9" s="112" customFormat="1" ht="24.75" customHeight="1" thickBot="1">
      <c r="B31" s="193"/>
      <c r="C31" s="28" t="s">
        <v>753</v>
      </c>
      <c r="D31" s="200" t="s">
        <v>72</v>
      </c>
      <c r="E31" s="121" t="s">
        <v>611</v>
      </c>
      <c r="F31" s="208" t="s">
        <v>45</v>
      </c>
      <c r="G31" s="188" t="s">
        <v>752</v>
      </c>
      <c r="H31" s="195"/>
      <c r="I31" s="120"/>
    </row>
    <row r="32" spans="2:9" s="112" customFormat="1" ht="24.75" customHeight="1">
      <c r="B32" s="193"/>
      <c r="C32" s="28"/>
      <c r="D32" s="122"/>
      <c r="E32" s="134" t="s">
        <v>54</v>
      </c>
      <c r="F32" s="195"/>
      <c r="G32" s="28"/>
      <c r="H32" s="195"/>
      <c r="I32" s="120"/>
    </row>
    <row r="33" spans="2:9" s="112" customFormat="1" ht="24.75" customHeight="1" thickBot="1">
      <c r="B33" s="193"/>
      <c r="C33" s="28"/>
      <c r="D33" s="125" t="s">
        <v>214</v>
      </c>
      <c r="E33" s="135" t="str">
        <f>D7</f>
        <v>Field House Ct. 29</v>
      </c>
      <c r="F33" s="199" t="s">
        <v>346</v>
      </c>
      <c r="G33" s="28"/>
      <c r="H33" s="195"/>
      <c r="I33" s="120"/>
    </row>
    <row r="34" spans="2:9" s="112" customFormat="1" ht="24.75" customHeight="1">
      <c r="B34" s="193"/>
      <c r="C34" s="28"/>
      <c r="D34" s="28"/>
      <c r="E34" s="218" t="s">
        <v>595</v>
      </c>
      <c r="F34" s="28" t="s">
        <v>682</v>
      </c>
      <c r="G34" s="28"/>
      <c r="H34" s="195"/>
      <c r="I34" s="120"/>
    </row>
    <row r="35" spans="2:9" s="112" customFormat="1" ht="24.75" customHeight="1" thickBot="1">
      <c r="B35" s="210"/>
      <c r="C35" s="28"/>
      <c r="D35" s="28"/>
      <c r="E35" s="194"/>
      <c r="F35" s="28"/>
      <c r="G35" s="28"/>
      <c r="H35" s="195"/>
      <c r="I35" s="120"/>
    </row>
    <row r="36" spans="1:9" s="112" customFormat="1" ht="24.75" customHeight="1">
      <c r="A36" s="179" t="s">
        <v>825</v>
      </c>
      <c r="B36" s="193" t="s">
        <v>253</v>
      </c>
      <c r="C36" s="28"/>
      <c r="D36" s="28"/>
      <c r="E36" s="124" t="s">
        <v>607</v>
      </c>
      <c r="F36" s="28"/>
      <c r="G36" s="28"/>
      <c r="H36" s="195" t="s">
        <v>254</v>
      </c>
      <c r="I36" s="120"/>
    </row>
    <row r="37" spans="1:9" s="112" customFormat="1" ht="24.75" customHeight="1" thickBot="1">
      <c r="A37" s="129" t="s">
        <v>769</v>
      </c>
      <c r="B37" s="201" t="str">
        <f>C51</f>
        <v>Field House Ct. 29</v>
      </c>
      <c r="C37" s="121"/>
      <c r="D37" s="192"/>
      <c r="E37" s="121"/>
      <c r="F37" s="121"/>
      <c r="G37" s="121"/>
      <c r="H37" s="219" t="str">
        <f>G51</f>
        <v>Field House Ct. 28</v>
      </c>
      <c r="I37" s="125" t="s">
        <v>340</v>
      </c>
    </row>
    <row r="38" spans="1:9" s="112" customFormat="1" ht="24.75" customHeight="1">
      <c r="A38" s="121" t="s">
        <v>34</v>
      </c>
      <c r="B38" s="122" t="s">
        <v>255</v>
      </c>
      <c r="C38" s="121"/>
      <c r="D38" s="121"/>
      <c r="E38" s="121"/>
      <c r="F38" s="121"/>
      <c r="G38" s="121"/>
      <c r="H38" s="127" t="s">
        <v>101</v>
      </c>
      <c r="I38" s="121" t="s">
        <v>35</v>
      </c>
    </row>
    <row r="39" spans="1:9" s="112" customFormat="1" ht="24.75" customHeight="1" thickBot="1">
      <c r="A39" s="121" t="s">
        <v>36</v>
      </c>
      <c r="B39" s="122"/>
      <c r="C39" s="121"/>
      <c r="D39" s="188"/>
      <c r="E39" s="121" t="s">
        <v>612</v>
      </c>
      <c r="F39" s="188"/>
      <c r="G39" s="121"/>
      <c r="H39" s="127"/>
      <c r="I39" s="121" t="s">
        <v>36</v>
      </c>
    </row>
    <row r="40" spans="1:9" s="112" customFormat="1" ht="24.75" customHeight="1">
      <c r="A40" s="121"/>
      <c r="B40" s="122"/>
      <c r="C40" s="121"/>
      <c r="D40" s="188"/>
      <c r="E40" s="134" t="s">
        <v>89</v>
      </c>
      <c r="F40" s="28"/>
      <c r="G40" s="121"/>
      <c r="H40" s="127"/>
      <c r="I40" s="120"/>
    </row>
    <row r="41" spans="1:9" s="112" customFormat="1" ht="24.75" customHeight="1" thickBot="1">
      <c r="A41" s="121"/>
      <c r="B41" s="200"/>
      <c r="C41" s="121"/>
      <c r="D41" s="140" t="s">
        <v>347</v>
      </c>
      <c r="E41" s="135" t="str">
        <f>F7</f>
        <v>Field House Ct. 30</v>
      </c>
      <c r="F41" s="189" t="s">
        <v>339</v>
      </c>
      <c r="G41" s="121"/>
      <c r="H41" s="127"/>
      <c r="I41" s="120"/>
    </row>
    <row r="42" spans="1:9" s="112" customFormat="1" ht="24.75" customHeight="1">
      <c r="A42" s="121"/>
      <c r="B42" s="122"/>
      <c r="C42" s="121"/>
      <c r="D42" s="190"/>
      <c r="E42" s="218" t="s">
        <v>603</v>
      </c>
      <c r="F42" s="191"/>
      <c r="G42" s="192"/>
      <c r="H42" s="127"/>
      <c r="I42" s="120"/>
    </row>
    <row r="43" spans="1:9" s="112" customFormat="1" ht="24.75" customHeight="1" thickBot="1">
      <c r="A43" s="121"/>
      <c r="B43" s="122"/>
      <c r="C43" s="121"/>
      <c r="D43" s="193" t="s">
        <v>256</v>
      </c>
      <c r="E43" s="130"/>
      <c r="F43" s="195" t="s">
        <v>87</v>
      </c>
      <c r="G43" s="192"/>
      <c r="H43" s="127"/>
      <c r="I43" s="120"/>
    </row>
    <row r="44" spans="1:9" s="112" customFormat="1" ht="24.75" customHeight="1" thickBot="1">
      <c r="A44" s="121"/>
      <c r="B44" s="122"/>
      <c r="C44" s="129" t="s">
        <v>347</v>
      </c>
      <c r="D44" s="196" t="str">
        <f>F44</f>
        <v>Field House Ct. 30</v>
      </c>
      <c r="E44" s="124" t="s">
        <v>608</v>
      </c>
      <c r="F44" s="197" t="str">
        <f>E47</f>
        <v>Field House Ct. 30</v>
      </c>
      <c r="G44" s="125" t="s">
        <v>339</v>
      </c>
      <c r="H44" s="127"/>
      <c r="I44" s="120"/>
    </row>
    <row r="45" spans="1:9" s="112" customFormat="1" ht="24.75" customHeight="1" thickBot="1">
      <c r="A45" s="121"/>
      <c r="B45" s="122"/>
      <c r="C45" s="143" t="s">
        <v>774</v>
      </c>
      <c r="D45" s="200" t="s">
        <v>225</v>
      </c>
      <c r="E45" s="132" t="s">
        <v>604</v>
      </c>
      <c r="F45" s="208" t="s">
        <v>71</v>
      </c>
      <c r="G45" s="198" t="s">
        <v>771</v>
      </c>
      <c r="H45" s="127"/>
      <c r="I45" s="120"/>
    </row>
    <row r="46" spans="1:9" s="112" customFormat="1" ht="24.75" customHeight="1">
      <c r="A46" s="121"/>
      <c r="B46" s="122"/>
      <c r="C46" s="122"/>
      <c r="D46" s="122"/>
      <c r="E46" s="134" t="s">
        <v>88</v>
      </c>
      <c r="F46" s="195"/>
      <c r="G46" s="127"/>
      <c r="H46" s="127"/>
      <c r="I46" s="120"/>
    </row>
    <row r="47" spans="1:9" s="112" customFormat="1" ht="24.75" customHeight="1" thickBot="1">
      <c r="A47" s="121"/>
      <c r="B47" s="122"/>
      <c r="C47" s="122"/>
      <c r="D47" s="125" t="s">
        <v>205</v>
      </c>
      <c r="E47" s="135" t="str">
        <f>E41</f>
        <v>Field House Ct. 30</v>
      </c>
      <c r="F47" s="199" t="s">
        <v>345</v>
      </c>
      <c r="G47" s="127"/>
      <c r="H47" s="127"/>
      <c r="I47" s="120"/>
    </row>
    <row r="48" spans="1:9" s="112" customFormat="1" ht="24.75" customHeight="1">
      <c r="A48" s="121"/>
      <c r="B48" s="122"/>
      <c r="C48" s="206"/>
      <c r="D48" s="28"/>
      <c r="E48" s="217" t="s">
        <v>244</v>
      </c>
      <c r="F48" s="28" t="s">
        <v>683</v>
      </c>
      <c r="G48" s="207"/>
      <c r="H48" s="127"/>
      <c r="I48" s="120"/>
    </row>
    <row r="49" spans="1:9" s="112" customFormat="1" ht="24.75" customHeight="1" thickBot="1">
      <c r="A49" s="121"/>
      <c r="B49" s="211"/>
      <c r="C49" s="206"/>
      <c r="D49" s="28"/>
      <c r="E49" s="130"/>
      <c r="F49" s="28"/>
      <c r="G49" s="207"/>
      <c r="H49" s="211"/>
      <c r="I49" s="120"/>
    </row>
    <row r="50" spans="1:9" s="112" customFormat="1" ht="24.75" customHeight="1">
      <c r="A50" s="121"/>
      <c r="B50" s="211"/>
      <c r="C50" s="200" t="s">
        <v>257</v>
      </c>
      <c r="D50" s="28"/>
      <c r="E50" s="124" t="s">
        <v>618</v>
      </c>
      <c r="F50" s="28"/>
      <c r="G50" s="127" t="s">
        <v>258</v>
      </c>
      <c r="H50" s="211"/>
      <c r="I50" s="120"/>
    </row>
    <row r="51" spans="1:9" s="112" customFormat="1" ht="24.75" customHeight="1" thickBot="1">
      <c r="A51" s="121"/>
      <c r="B51" s="138" t="s">
        <v>342</v>
      </c>
      <c r="C51" s="201" t="str">
        <f>D58</f>
        <v>Field House Ct. 29</v>
      </c>
      <c r="D51" s="121"/>
      <c r="E51" s="121"/>
      <c r="F51" s="121"/>
      <c r="G51" s="133" t="str">
        <f>G23</f>
        <v>Field House Ct. 28</v>
      </c>
      <c r="H51" s="138" t="s">
        <v>206</v>
      </c>
      <c r="I51" s="120"/>
    </row>
    <row r="52" spans="1:9" s="112" customFormat="1" ht="24.75" customHeight="1">
      <c r="A52" s="121"/>
      <c r="B52" s="121" t="s">
        <v>824</v>
      </c>
      <c r="C52" s="122" t="s">
        <v>91</v>
      </c>
      <c r="D52" s="121"/>
      <c r="E52" s="121"/>
      <c r="F52" s="121"/>
      <c r="G52" s="127" t="s">
        <v>107</v>
      </c>
      <c r="H52" s="121"/>
      <c r="I52" s="120"/>
    </row>
    <row r="53" spans="1:9" s="112" customFormat="1" ht="24.75" customHeight="1" thickBot="1">
      <c r="A53" s="121"/>
      <c r="C53" s="206"/>
      <c r="D53" s="188"/>
      <c r="E53" s="121" t="s">
        <v>596</v>
      </c>
      <c r="F53" s="188"/>
      <c r="G53" s="207"/>
      <c r="I53" s="120"/>
    </row>
    <row r="54" spans="1:9" s="112" customFormat="1" ht="24.75" customHeight="1">
      <c r="A54" s="121"/>
      <c r="B54" s="121"/>
      <c r="C54" s="122"/>
      <c r="D54" s="188"/>
      <c r="E54" s="134" t="s">
        <v>259</v>
      </c>
      <c r="F54" s="28"/>
      <c r="G54" s="127"/>
      <c r="H54" s="121"/>
      <c r="I54" s="120"/>
    </row>
    <row r="55" spans="1:9" s="112" customFormat="1" ht="24.75" customHeight="1" thickBot="1">
      <c r="A55" s="121"/>
      <c r="B55" s="121"/>
      <c r="C55" s="122"/>
      <c r="D55" s="140" t="s">
        <v>342</v>
      </c>
      <c r="E55" s="135" t="str">
        <f>E13</f>
        <v>Field House Ct. 28</v>
      </c>
      <c r="F55" s="189" t="s">
        <v>341</v>
      </c>
      <c r="G55" s="127"/>
      <c r="H55" s="121"/>
      <c r="I55" s="120"/>
    </row>
    <row r="56" spans="1:9" s="112" customFormat="1" ht="24.75" customHeight="1">
      <c r="A56" s="121"/>
      <c r="B56" s="121"/>
      <c r="C56" s="122"/>
      <c r="D56" s="190"/>
      <c r="E56" s="217" t="s">
        <v>61</v>
      </c>
      <c r="F56" s="191" t="s">
        <v>773</v>
      </c>
      <c r="G56" s="212"/>
      <c r="H56" s="121"/>
      <c r="I56" s="120"/>
    </row>
    <row r="57" spans="1:9" s="112" customFormat="1" ht="24.75" customHeight="1" thickBot="1">
      <c r="A57" s="121"/>
      <c r="B57" s="121"/>
      <c r="C57" s="122"/>
      <c r="D57" s="193" t="s">
        <v>260</v>
      </c>
      <c r="E57" s="194"/>
      <c r="F57" s="195" t="s">
        <v>261</v>
      </c>
      <c r="G57" s="212"/>
      <c r="H57" s="121"/>
      <c r="I57" s="120"/>
    </row>
    <row r="58" spans="1:9" s="112" customFormat="1" ht="24.75" customHeight="1" thickBot="1">
      <c r="A58" s="121"/>
      <c r="B58" s="121"/>
      <c r="C58" s="138" t="s">
        <v>342</v>
      </c>
      <c r="D58" s="196" t="str">
        <f>F58</f>
        <v>Field House Ct. 29</v>
      </c>
      <c r="E58" s="124" t="s">
        <v>590</v>
      </c>
      <c r="F58" s="197" t="str">
        <f>D30</f>
        <v>Field House Ct. 29</v>
      </c>
      <c r="G58" s="138" t="s">
        <v>206</v>
      </c>
      <c r="H58" s="121"/>
      <c r="I58" s="120"/>
    </row>
    <row r="59" spans="1:9" s="112" customFormat="1" ht="24.75" customHeight="1" thickBot="1">
      <c r="A59" s="121"/>
      <c r="B59" s="121"/>
      <c r="C59" s="156"/>
      <c r="D59" s="200" t="s">
        <v>96</v>
      </c>
      <c r="E59" s="121" t="s">
        <v>540</v>
      </c>
      <c r="F59" s="208" t="s">
        <v>85</v>
      </c>
      <c r="G59" s="213" t="s">
        <v>772</v>
      </c>
      <c r="H59" s="121"/>
      <c r="I59" s="120"/>
    </row>
    <row r="60" spans="1:9" s="112" customFormat="1" ht="24.75" customHeight="1">
      <c r="A60" s="121"/>
      <c r="B60" s="121"/>
      <c r="C60" s="121"/>
      <c r="D60" s="122"/>
      <c r="E60" s="134" t="s">
        <v>262</v>
      </c>
      <c r="F60" s="195"/>
      <c r="G60" s="121"/>
      <c r="H60" s="121"/>
      <c r="I60" s="120"/>
    </row>
    <row r="61" spans="1:9" s="112" customFormat="1" ht="24.75" customHeight="1" thickBot="1">
      <c r="A61" s="121"/>
      <c r="B61" s="121"/>
      <c r="C61" s="121"/>
      <c r="D61" s="125" t="s">
        <v>350</v>
      </c>
      <c r="E61" s="135" t="str">
        <f>E19</f>
        <v>Field House Ct. 29</v>
      </c>
      <c r="F61" s="199" t="s">
        <v>206</v>
      </c>
      <c r="G61" s="121"/>
      <c r="H61" s="121"/>
      <c r="I61" s="120"/>
    </row>
    <row r="62" spans="1:9" s="112" customFormat="1" ht="24.75" customHeight="1">
      <c r="A62" s="121"/>
      <c r="B62" s="121"/>
      <c r="C62" s="192"/>
      <c r="D62" s="28"/>
      <c r="E62" s="217" t="s">
        <v>263</v>
      </c>
      <c r="F62" s="28" t="s">
        <v>775</v>
      </c>
      <c r="G62" s="121"/>
      <c r="H62" s="121"/>
      <c r="I62" s="120"/>
    </row>
    <row r="63" spans="1:9" s="112" customFormat="1" ht="24.75" customHeight="1" thickBot="1">
      <c r="A63" s="121"/>
      <c r="B63" s="121"/>
      <c r="C63" s="214"/>
      <c r="D63" s="28"/>
      <c r="E63" s="130"/>
      <c r="F63" s="28"/>
      <c r="G63" s="139"/>
      <c r="H63" s="121"/>
      <c r="I63" s="120"/>
    </row>
    <row r="64" spans="1:9" s="112" customFormat="1" ht="24.75" customHeight="1">
      <c r="A64" s="121"/>
      <c r="B64" s="121"/>
      <c r="C64" s="121"/>
      <c r="D64" s="28"/>
      <c r="E64" s="124" t="s">
        <v>617</v>
      </c>
      <c r="F64" s="28"/>
      <c r="G64" s="121"/>
      <c r="H64" s="121"/>
      <c r="I64" s="120"/>
    </row>
    <row r="65" spans="1:9" s="112" customFormat="1" ht="24" customHeight="1">
      <c r="A65" s="121"/>
      <c r="B65" s="121"/>
      <c r="C65" s="28"/>
      <c r="D65" s="28"/>
      <c r="E65" s="192"/>
      <c r="F65" s="28"/>
      <c r="G65" s="28"/>
      <c r="H65" s="121"/>
      <c r="I65" s="120"/>
    </row>
    <row r="66" spans="1:9" s="112" customFormat="1" ht="24" customHeight="1">
      <c r="A66" s="121"/>
      <c r="B66" s="121"/>
      <c r="C66" s="28"/>
      <c r="D66" s="28"/>
      <c r="E66" s="192"/>
      <c r="F66" s="28"/>
      <c r="G66" s="28"/>
      <c r="H66" s="121"/>
      <c r="I66" s="120"/>
    </row>
    <row r="67" spans="1:9" s="112" customFormat="1" ht="24" customHeight="1">
      <c r="A67" s="121"/>
      <c r="B67" s="215"/>
      <c r="C67" s="22" t="s">
        <v>52</v>
      </c>
      <c r="D67" s="28"/>
      <c r="E67" s="192"/>
      <c r="F67" s="28"/>
      <c r="G67" s="28"/>
      <c r="H67" s="121"/>
      <c r="I67" s="120"/>
    </row>
    <row r="68" spans="1:9" ht="24" customHeight="1">
      <c r="A68" s="16"/>
      <c r="B68" s="16"/>
      <c r="C68" s="6"/>
      <c r="D68" s="216"/>
      <c r="E68" s="16"/>
      <c r="F68" s="6"/>
      <c r="G68" s="6"/>
      <c r="H68" s="16"/>
      <c r="I68" s="49"/>
    </row>
    <row r="69" spans="3:9" ht="24" customHeight="1">
      <c r="C69" s="16"/>
      <c r="D69" s="16"/>
      <c r="E69" s="16"/>
      <c r="F69" s="16"/>
      <c r="G69" s="6"/>
      <c r="H69" s="16"/>
      <c r="I69" s="14"/>
    </row>
    <row r="70" spans="3:9" ht="24" customHeight="1">
      <c r="C70" s="14"/>
      <c r="D70" s="16"/>
      <c r="E70" s="12"/>
      <c r="F70" s="14"/>
      <c r="G70" s="14"/>
      <c r="H70" s="16"/>
      <c r="I70" s="14"/>
    </row>
    <row r="71" ht="24" customHeight="1"/>
    <row r="72" ht="24" customHeight="1"/>
    <row r="149" spans="1:9" ht="12.7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ht="12.7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ht="12.7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ht="12.7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ht="12.7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ht="12.7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2.7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ht="12.7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ht="12.7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ht="12.7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ht="12.7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ht="12.7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ht="12.7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ht="12.7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ht="12.7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ht="12.7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2.7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ht="12.7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ht="12.7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ht="12.7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ht="12.7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ht="12.75">
      <c r="A171" s="60"/>
      <c r="B171" s="60"/>
      <c r="C171" s="60"/>
      <c r="D171" s="60"/>
      <c r="E171" s="60"/>
      <c r="F171" s="60"/>
      <c r="G171" s="60"/>
      <c r="H171" s="60"/>
      <c r="I171" s="60"/>
    </row>
    <row r="177" ht="12.75">
      <c r="E177" s="19"/>
    </row>
    <row r="178" ht="12.75">
      <c r="E178" s="19"/>
    </row>
    <row r="179" ht="12.75">
      <c r="E179" s="19"/>
    </row>
    <row r="180" ht="12.75">
      <c r="E180" s="19"/>
    </row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3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Pools!D11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Pools!D12</f>
        <v>ABQ Convention Center Ct. 3</v>
      </c>
    </row>
    <row r="5" spans="1:2" s="26" customFormat="1" ht="13.5">
      <c r="A5" s="38" t="s">
        <v>5</v>
      </c>
      <c r="B5" s="26" t="str">
        <f>Pools!A10</f>
        <v>Division 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LC Chaos 18</v>
      </c>
      <c r="C12" s="324"/>
      <c r="D12" s="323" t="str">
        <f>A16</f>
        <v>Tx Performance 15</v>
      </c>
      <c r="E12" s="325"/>
      <c r="F12" s="323" t="str">
        <f>A19</f>
        <v>ARVC 14N1 Adidas</v>
      </c>
      <c r="G12" s="325"/>
      <c r="H12" s="326" t="str">
        <f>A22</f>
        <v>RVC Impact 16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Pools!D14</f>
        <v>LC Chaos 18</v>
      </c>
      <c r="B13" s="330"/>
      <c r="C13" s="331"/>
      <c r="D13" s="40">
        <v>15</v>
      </c>
      <c r="E13" s="40">
        <v>25</v>
      </c>
      <c r="F13" s="40">
        <v>23</v>
      </c>
      <c r="G13" s="40">
        <v>25</v>
      </c>
      <c r="H13" s="40">
        <v>21</v>
      </c>
      <c r="I13" s="40">
        <v>25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19</v>
      </c>
      <c r="E14" s="40">
        <v>25</v>
      </c>
      <c r="F14" s="40">
        <v>25</v>
      </c>
      <c r="G14" s="40">
        <v>22</v>
      </c>
      <c r="H14" s="40">
        <v>25</v>
      </c>
      <c r="I14" s="40">
        <v>18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Pools!D15</f>
        <v>Tx Performance 15</v>
      </c>
      <c r="B16" s="42">
        <f>IF(E13&gt;0,E13," ")</f>
        <v>25</v>
      </c>
      <c r="C16" s="42">
        <f>IF(D13&gt;0,D13," ")</f>
        <v>15</v>
      </c>
      <c r="D16" s="330"/>
      <c r="E16" s="331"/>
      <c r="F16" s="40">
        <v>25</v>
      </c>
      <c r="G16" s="40">
        <v>15</v>
      </c>
      <c r="H16" s="40">
        <v>25</v>
      </c>
      <c r="I16" s="40">
        <v>20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19</v>
      </c>
      <c r="D17" s="332"/>
      <c r="E17" s="333"/>
      <c r="F17" s="40">
        <v>25</v>
      </c>
      <c r="G17" s="40">
        <v>12</v>
      </c>
      <c r="H17" s="40">
        <v>23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Pools!D16</f>
        <v>ARVC 14N1 Adidas</v>
      </c>
      <c r="B19" s="42">
        <f>IF(G13&gt;0,G13," ")</f>
        <v>25</v>
      </c>
      <c r="C19" s="42">
        <f>IF(F13&gt;0,F13," ")</f>
        <v>23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22</v>
      </c>
      <c r="I19" s="40">
        <v>25</v>
      </c>
      <c r="J19" s="327">
        <v>3</v>
      </c>
      <c r="K19" s="336">
        <v>4</v>
      </c>
      <c r="L19" s="337"/>
    </row>
    <row r="20" spans="1:12" s="41" customFormat="1" ht="24" customHeight="1">
      <c r="A20" s="328"/>
      <c r="B20" s="42">
        <f>IF(G14&gt;0,G14," ")</f>
        <v>22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19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Pools!D17</f>
        <v>RVC Impact 16</v>
      </c>
      <c r="B22" s="42">
        <f>IF(I13&gt;0,I13," ")</f>
        <v>25</v>
      </c>
      <c r="C22" s="42">
        <f>IF(H13&gt;0,H13," ")</f>
        <v>21</v>
      </c>
      <c r="D22" s="42">
        <f>IF(I16&gt;0,I16," ")</f>
        <v>20</v>
      </c>
      <c r="E22" s="42">
        <f>IF(H16&gt;0,H16," ")</f>
        <v>25</v>
      </c>
      <c r="F22" s="42">
        <f>IF(I19&gt;0,I19," ")</f>
        <v>25</v>
      </c>
      <c r="G22" s="42">
        <f>IF(H19&gt;0,H19," ")</f>
        <v>22</v>
      </c>
      <c r="H22" s="330"/>
      <c r="I22" s="331"/>
      <c r="J22" s="327">
        <v>4</v>
      </c>
      <c r="K22" s="336">
        <v>2</v>
      </c>
      <c r="L22" s="337"/>
    </row>
    <row r="23" spans="1:12" s="41" customFormat="1" ht="24" customHeight="1">
      <c r="A23" s="328"/>
      <c r="B23" s="42">
        <f>IF(I14&gt;0,I14," ")</f>
        <v>18</v>
      </c>
      <c r="C23" s="42">
        <f>IF(H14&gt;0,H14," ")</f>
        <v>25</v>
      </c>
      <c r="D23" s="42">
        <f>IF(I17&gt;0,I17," ")</f>
        <v>25</v>
      </c>
      <c r="E23" s="42">
        <f>IF(H17&gt;0,H17," ")</f>
        <v>23</v>
      </c>
      <c r="F23" s="42">
        <f>IF(I20&gt;0,I20," ")</f>
        <v>25</v>
      </c>
      <c r="G23" s="42">
        <f>IF(H20&gt;0,H20," ")</f>
        <v>19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</v>
      </c>
      <c r="B28" s="343">
        <v>2</v>
      </c>
      <c r="C28" s="344"/>
      <c r="D28" s="343">
        <v>4</v>
      </c>
      <c r="E28" s="344"/>
      <c r="F28" s="343"/>
      <c r="G28" s="344"/>
      <c r="H28" s="44"/>
      <c r="I28" s="45">
        <f>D13+D14+D15+F13+F14+F15+H13+H14+H15</f>
        <v>128</v>
      </c>
      <c r="J28" s="45">
        <f>E13+E14+E15+G13+G14+G15+I13+I14+I15</f>
        <v>140</v>
      </c>
      <c r="K28" s="45">
        <f>I28-J28</f>
        <v>-12</v>
      </c>
    </row>
    <row r="29" spans="1:11" ht="24" customHeight="1">
      <c r="A29" s="2" t="str">
        <f>A16</f>
        <v>Tx Performance 15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14N1 Adidas</v>
      </c>
      <c r="B30" s="343">
        <v>1</v>
      </c>
      <c r="C30" s="344"/>
      <c r="D30" s="343">
        <v>5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RVC Impact 16</v>
      </c>
      <c r="B31" s="343">
        <v>4</v>
      </c>
      <c r="C31" s="344"/>
      <c r="D31" s="343">
        <v>2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LC Chaos 18</v>
      </c>
      <c r="C35" s="325"/>
      <c r="D35" s="323" t="str">
        <f>A30</f>
        <v>ARVC 14N1 Adidas</v>
      </c>
      <c r="E35" s="325"/>
      <c r="F35" s="346" t="str">
        <f>A16</f>
        <v>Tx Performance 15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Tx Performance 15</v>
      </c>
      <c r="C36" s="325"/>
      <c r="D36" s="323" t="str">
        <f>A22</f>
        <v>RVC Impact 16</v>
      </c>
      <c r="E36" s="325"/>
      <c r="F36" s="346" t="str">
        <f>A13</f>
        <v>LC Chaos 18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LC Chaos 18</v>
      </c>
      <c r="C37" s="325"/>
      <c r="D37" s="323" t="str">
        <f>A31</f>
        <v>RVC Impact 16</v>
      </c>
      <c r="E37" s="325"/>
      <c r="F37" s="346" t="str">
        <f>A30</f>
        <v>ARVC 14N1 Adidas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Tx Performance 15</v>
      </c>
      <c r="C38" s="325"/>
      <c r="D38" s="323" t="str">
        <f>A30</f>
        <v>ARVC 14N1 Adidas</v>
      </c>
      <c r="E38" s="325"/>
      <c r="F38" s="346" t="str">
        <f>A28</f>
        <v>LC Chaos 18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ARVC 14N1 Adidas</v>
      </c>
      <c r="C39" s="325"/>
      <c r="D39" s="323" t="str">
        <f>A31</f>
        <v>RVC Impact 16</v>
      </c>
      <c r="E39" s="325"/>
      <c r="F39" s="346" t="str">
        <f>A16</f>
        <v>Tx Performance 15</v>
      </c>
      <c r="G39" s="346"/>
    </row>
    <row r="40" spans="1:7" ht="18" customHeight="1">
      <c r="A40" s="3" t="s">
        <v>26</v>
      </c>
      <c r="B40" s="323" t="str">
        <f>A13</f>
        <v>LC Chaos 18</v>
      </c>
      <c r="C40" s="325"/>
      <c r="D40" s="323" t="str">
        <f>A29</f>
        <v>Tx Performance 15</v>
      </c>
      <c r="E40" s="325"/>
      <c r="F40" s="346" t="str">
        <f>A22</f>
        <v>RVC Impact 16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zoomScalePageLayoutView="0" workbookViewId="0" topLeftCell="A34">
      <selection activeCell="H57" sqref="H57"/>
    </sheetView>
  </sheetViews>
  <sheetFormatPr defaultColWidth="9.140625" defaultRowHeight="12.75"/>
  <cols>
    <col min="1" max="1" width="20.7109375" style="60" customWidth="1"/>
    <col min="2" max="2" width="26.7109375" style="60" customWidth="1"/>
    <col min="3" max="4" width="28.7109375" style="60" customWidth="1"/>
    <col min="5" max="5" width="27.7109375" style="60" customWidth="1"/>
    <col min="6" max="7" width="28.7109375" style="60" customWidth="1"/>
    <col min="8" max="8" width="26.7109375" style="60" customWidth="1"/>
    <col min="9" max="9" width="20.7109375" style="60" customWidth="1"/>
    <col min="10" max="16384" width="9.140625" style="60" customWidth="1"/>
  </cols>
  <sheetData>
    <row r="1" spans="1:9" ht="19.5">
      <c r="A1" s="356" t="str">
        <f>Pools!A1</f>
        <v>Albuquerque Bid Qualifier</v>
      </c>
      <c r="B1" s="356"/>
      <c r="C1" s="356"/>
      <c r="D1" s="356"/>
      <c r="E1" s="356"/>
      <c r="F1" s="356"/>
      <c r="G1" s="356"/>
      <c r="H1" s="356"/>
      <c r="I1" s="356"/>
    </row>
    <row r="2" spans="1:9" ht="18">
      <c r="A2" s="357" t="str">
        <f>Pools!A2</f>
        <v>3/16/19 - 3/17/19</v>
      </c>
      <c r="B2" s="357"/>
      <c r="C2" s="357"/>
      <c r="D2" s="357"/>
      <c r="E2" s="357"/>
      <c r="F2" s="357"/>
      <c r="G2" s="357"/>
      <c r="H2" s="357"/>
      <c r="I2" s="357"/>
    </row>
    <row r="3" spans="1:5" ht="18">
      <c r="A3" s="361" t="s">
        <v>65</v>
      </c>
      <c r="B3" s="361"/>
      <c r="C3" s="361"/>
      <c r="D3" s="255"/>
      <c r="E3" s="255"/>
    </row>
    <row r="4" spans="1:9" ht="19.5">
      <c r="A4" s="359" t="str">
        <f>Pools!A61</f>
        <v>Division IV-A</v>
      </c>
      <c r="B4" s="359"/>
      <c r="C4" s="359"/>
      <c r="D4" s="359"/>
      <c r="E4" s="359"/>
      <c r="F4" s="359"/>
      <c r="G4" s="359"/>
      <c r="H4" s="359"/>
      <c r="I4" s="359"/>
    </row>
    <row r="5" spans="1:9" ht="19.5">
      <c r="A5" s="352" t="s">
        <v>57</v>
      </c>
      <c r="B5" s="352"/>
      <c r="C5" s="352"/>
      <c r="D5" s="352"/>
      <c r="E5" s="352"/>
      <c r="F5" s="352"/>
      <c r="G5" s="352"/>
      <c r="H5" s="352"/>
      <c r="I5" s="352"/>
    </row>
    <row r="6" spans="1:9" ht="19.5">
      <c r="A6"/>
      <c r="B6" s="15"/>
      <c r="C6" s="15"/>
      <c r="D6" s="15"/>
      <c r="E6" s="15"/>
      <c r="F6" s="15"/>
      <c r="G6" s="15"/>
      <c r="H6" s="15"/>
      <c r="I6" s="15"/>
    </row>
    <row r="7" spans="1:9" s="61" customFormat="1" ht="13.5">
      <c r="A7" s="1"/>
      <c r="B7" s="1"/>
      <c r="C7" s="48" t="s">
        <v>415</v>
      </c>
      <c r="D7" s="48" t="s">
        <v>416</v>
      </c>
      <c r="E7" s="48" t="s">
        <v>32</v>
      </c>
      <c r="F7" s="48" t="s">
        <v>417</v>
      </c>
      <c r="G7" s="1"/>
      <c r="H7" s="48"/>
      <c r="I7" s="1"/>
    </row>
    <row r="8" spans="1:9" ht="13.5">
      <c r="A8"/>
      <c r="B8" s="39"/>
      <c r="C8" s="39"/>
      <c r="D8" s="39"/>
      <c r="E8" s="39"/>
      <c r="F8" s="39"/>
      <c r="G8" s="39"/>
      <c r="H8" s="39"/>
      <c r="I8" s="39"/>
    </row>
    <row r="9" spans="1:9" ht="13.5">
      <c r="A9"/>
      <c r="B9" s="353" t="s">
        <v>31</v>
      </c>
      <c r="C9" s="353"/>
      <c r="D9" s="353"/>
      <c r="E9" s="353"/>
      <c r="F9" s="353"/>
      <c r="G9" s="353"/>
      <c r="H9" s="353"/>
      <c r="I9" s="166"/>
    </row>
    <row r="10" spans="1:9" ht="13.5">
      <c r="A10"/>
      <c r="B10"/>
      <c r="C10" s="48"/>
      <c r="D10" s="48"/>
      <c r="E10" s="48"/>
      <c r="F10" s="48"/>
      <c r="G10" s="48"/>
      <c r="H10"/>
      <c r="I10"/>
    </row>
    <row r="11" spans="1:9" ht="15" customHeight="1">
      <c r="A11"/>
      <c r="B11" s="257"/>
      <c r="C11" s="257"/>
      <c r="D11" s="256"/>
      <c r="E11" s="258"/>
      <c r="F11" s="257"/>
      <c r="G11" s="257"/>
      <c r="H11" s="257"/>
      <c r="I11"/>
    </row>
    <row r="12" spans="1:9" ht="27" customHeight="1" thickBot="1">
      <c r="A12"/>
      <c r="B12" s="257"/>
      <c r="C12" s="257"/>
      <c r="D12" s="256"/>
      <c r="E12" s="258"/>
      <c r="F12" s="259" t="s">
        <v>541</v>
      </c>
      <c r="G12" s="257"/>
      <c r="H12" s="257"/>
      <c r="I12"/>
    </row>
    <row r="13" spans="1:9" ht="27" customHeight="1">
      <c r="A13"/>
      <c r="B13" s="257"/>
      <c r="C13" s="257"/>
      <c r="D13" s="256"/>
      <c r="E13" s="258"/>
      <c r="F13" s="260"/>
      <c r="G13" s="257"/>
      <c r="H13" s="257"/>
      <c r="I13"/>
    </row>
    <row r="14" spans="1:9" ht="27" customHeight="1">
      <c r="A14"/>
      <c r="B14" s="257"/>
      <c r="C14" s="257"/>
      <c r="D14" s="256"/>
      <c r="E14" s="258"/>
      <c r="F14" s="261" t="s">
        <v>259</v>
      </c>
      <c r="G14" s="257"/>
      <c r="H14" s="257"/>
      <c r="I14"/>
    </row>
    <row r="15" spans="1:9" ht="27" customHeight="1" thickBot="1">
      <c r="A15"/>
      <c r="B15" s="257"/>
      <c r="C15" s="257"/>
      <c r="D15" s="256"/>
      <c r="E15" s="258"/>
      <c r="F15" s="262" t="str">
        <f>E30</f>
        <v>ARVC Sports Centre Ct. 21</v>
      </c>
      <c r="G15" s="263" t="s">
        <v>213</v>
      </c>
      <c r="H15" s="62"/>
      <c r="I15"/>
    </row>
    <row r="16" spans="1:9" ht="27" customHeight="1" thickBot="1">
      <c r="A16"/>
      <c r="B16" s="256"/>
      <c r="C16" s="256"/>
      <c r="D16" s="256"/>
      <c r="E16" s="264" t="s">
        <v>597</v>
      </c>
      <c r="F16" s="265" t="s">
        <v>287</v>
      </c>
      <c r="G16" s="266" t="s">
        <v>780</v>
      </c>
      <c r="H16" s="256"/>
      <c r="I16"/>
    </row>
    <row r="17" spans="1:9" ht="27" customHeight="1">
      <c r="A17"/>
      <c r="B17" s="256"/>
      <c r="C17" s="256"/>
      <c r="D17" s="256"/>
      <c r="E17" s="220" t="s">
        <v>54</v>
      </c>
      <c r="F17" s="261"/>
      <c r="G17" s="267"/>
      <c r="H17" s="256"/>
      <c r="I17"/>
    </row>
    <row r="18" spans="1:9" ht="27" customHeight="1" thickBot="1">
      <c r="A18"/>
      <c r="B18" s="256"/>
      <c r="C18" s="256"/>
      <c r="D18" s="264" t="s">
        <v>212</v>
      </c>
      <c r="E18" s="222" t="str">
        <f>D7</f>
        <v>ARVC Sports Centre Ct. 22</v>
      </c>
      <c r="F18" s="313" t="s">
        <v>213</v>
      </c>
      <c r="G18" s="267"/>
      <c r="H18" s="256"/>
      <c r="I18"/>
    </row>
    <row r="19" spans="1:9" ht="27" customHeight="1">
      <c r="A19"/>
      <c r="B19" s="256"/>
      <c r="C19" s="256"/>
      <c r="D19" s="268"/>
      <c r="E19" s="269" t="s">
        <v>592</v>
      </c>
      <c r="F19" s="256" t="s">
        <v>658</v>
      </c>
      <c r="G19" s="261"/>
      <c r="H19" s="256"/>
      <c r="I19"/>
    </row>
    <row r="20" spans="1:9" ht="27" customHeight="1" thickBot="1">
      <c r="A20"/>
      <c r="B20" s="256"/>
      <c r="C20" s="256"/>
      <c r="D20" s="270" t="s">
        <v>251</v>
      </c>
      <c r="E20" s="227"/>
      <c r="F20" s="256"/>
      <c r="G20" s="261" t="s">
        <v>250</v>
      </c>
      <c r="H20" s="256"/>
      <c r="I20"/>
    </row>
    <row r="21" spans="1:9" ht="27" customHeight="1" thickBot="1">
      <c r="A21"/>
      <c r="B21" s="256"/>
      <c r="C21" s="271" t="s">
        <v>212</v>
      </c>
      <c r="D21" s="272" t="str">
        <f>E68</f>
        <v>ARVC Sports Centre Ct. 22</v>
      </c>
      <c r="E21" s="273" t="s">
        <v>593</v>
      </c>
      <c r="F21" s="256"/>
      <c r="G21" s="262" t="str">
        <f>F64</f>
        <v>ARVC Sports Centre Ct. 21</v>
      </c>
      <c r="H21" s="274" t="s">
        <v>209</v>
      </c>
      <c r="I21"/>
    </row>
    <row r="22" spans="1:9" ht="27" customHeight="1" thickBot="1">
      <c r="A22"/>
      <c r="B22" s="256"/>
      <c r="C22" s="270" t="s">
        <v>809</v>
      </c>
      <c r="D22" s="275" t="s">
        <v>289</v>
      </c>
      <c r="E22" s="264" t="s">
        <v>599</v>
      </c>
      <c r="F22" s="256"/>
      <c r="G22" s="265" t="s">
        <v>290</v>
      </c>
      <c r="H22" s="276" t="s">
        <v>777</v>
      </c>
      <c r="I22"/>
    </row>
    <row r="23" spans="1:9" ht="27" customHeight="1">
      <c r="A23"/>
      <c r="B23" s="256"/>
      <c r="C23" s="270"/>
      <c r="D23" s="275"/>
      <c r="E23" s="220" t="s">
        <v>53</v>
      </c>
      <c r="F23" s="256"/>
      <c r="G23" s="265"/>
      <c r="H23" s="277"/>
      <c r="I23"/>
    </row>
    <row r="24" spans="1:9" ht="27" customHeight="1" thickBot="1">
      <c r="A24"/>
      <c r="B24" s="256"/>
      <c r="C24" s="270"/>
      <c r="D24" s="274" t="s">
        <v>352</v>
      </c>
      <c r="E24" s="222" t="str">
        <f>C7</f>
        <v>ARVC Sports Centre Ct. 21</v>
      </c>
      <c r="F24" s="264" t="s">
        <v>209</v>
      </c>
      <c r="G24" s="261"/>
      <c r="H24" s="261"/>
      <c r="I24"/>
    </row>
    <row r="25" spans="1:9" ht="27" customHeight="1">
      <c r="A25"/>
      <c r="B25" s="256"/>
      <c r="C25" s="270"/>
      <c r="D25" s="256"/>
      <c r="E25" s="269" t="s">
        <v>614</v>
      </c>
      <c r="F25" s="278" t="s">
        <v>656</v>
      </c>
      <c r="G25" s="265"/>
      <c r="H25" s="261"/>
      <c r="I25"/>
    </row>
    <row r="26" spans="1:9" ht="27" customHeight="1" thickBot="1">
      <c r="A26"/>
      <c r="B26" s="256"/>
      <c r="C26" s="270" t="s">
        <v>260</v>
      </c>
      <c r="D26" s="256"/>
      <c r="E26" s="227"/>
      <c r="F26" s="261" t="s">
        <v>252</v>
      </c>
      <c r="G26" s="261"/>
      <c r="H26" s="261"/>
      <c r="I26"/>
    </row>
    <row r="27" spans="1:9" ht="27" customHeight="1" thickBot="1">
      <c r="A27"/>
      <c r="B27" s="271" t="s">
        <v>212</v>
      </c>
      <c r="C27" s="272" t="str">
        <f>D33</f>
        <v>ARVC Sports Centre Ct. 22</v>
      </c>
      <c r="D27" s="256"/>
      <c r="E27" s="279" t="s">
        <v>544</v>
      </c>
      <c r="F27" s="262" t="str">
        <f>F15</f>
        <v>ARVC Sports Centre Ct. 21</v>
      </c>
      <c r="G27" s="280" t="s">
        <v>209</v>
      </c>
      <c r="H27" s="261"/>
      <c r="I27"/>
    </row>
    <row r="28" spans="1:9" ht="27" customHeight="1" thickBot="1">
      <c r="A28"/>
      <c r="B28" s="281" t="s">
        <v>827</v>
      </c>
      <c r="C28" s="275" t="s">
        <v>291</v>
      </c>
      <c r="D28" s="256"/>
      <c r="E28" s="282" t="s">
        <v>613</v>
      </c>
      <c r="F28" s="265" t="s">
        <v>292</v>
      </c>
      <c r="G28" s="256" t="s">
        <v>776</v>
      </c>
      <c r="H28" s="261"/>
      <c r="I28"/>
    </row>
    <row r="29" spans="1:9" ht="27" customHeight="1">
      <c r="A29"/>
      <c r="B29" s="283"/>
      <c r="C29" s="275"/>
      <c r="D29" s="256"/>
      <c r="E29" s="220" t="s">
        <v>40</v>
      </c>
      <c r="F29" s="265"/>
      <c r="G29" s="256"/>
      <c r="H29" s="261"/>
      <c r="I29"/>
    </row>
    <row r="30" spans="1:9" ht="27" customHeight="1" thickBot="1">
      <c r="A30"/>
      <c r="B30" s="270"/>
      <c r="C30" s="270"/>
      <c r="D30" s="264" t="s">
        <v>351</v>
      </c>
      <c r="E30" s="222" t="str">
        <f>E24</f>
        <v>ARVC Sports Centre Ct. 21</v>
      </c>
      <c r="F30" s="271" t="s">
        <v>778</v>
      </c>
      <c r="G30" s="256"/>
      <c r="H30" s="261"/>
      <c r="I30"/>
    </row>
    <row r="31" spans="1:9" ht="27" customHeight="1">
      <c r="A31"/>
      <c r="B31" s="270"/>
      <c r="C31" s="270"/>
      <c r="D31" s="268"/>
      <c r="E31" s="224" t="s">
        <v>293</v>
      </c>
      <c r="F31" s="256" t="s">
        <v>779</v>
      </c>
      <c r="G31" s="256"/>
      <c r="H31" s="261"/>
      <c r="I31"/>
    </row>
    <row r="32" spans="1:9" ht="27" customHeight="1" thickBot="1">
      <c r="A32"/>
      <c r="B32" s="270"/>
      <c r="C32" s="270"/>
      <c r="D32" s="270" t="s">
        <v>261</v>
      </c>
      <c r="E32" s="227"/>
      <c r="F32" s="256"/>
      <c r="G32" s="256"/>
      <c r="H32" s="261"/>
      <c r="I32"/>
    </row>
    <row r="33" spans="1:9" ht="27" customHeight="1" thickBot="1">
      <c r="A33"/>
      <c r="B33" s="270"/>
      <c r="C33" s="280" t="s">
        <v>349</v>
      </c>
      <c r="D33" s="272" t="str">
        <f>D21</f>
        <v>ARVC Sports Centre Ct. 22</v>
      </c>
      <c r="E33" s="279" t="s">
        <v>606</v>
      </c>
      <c r="F33" s="256"/>
      <c r="G33" s="256"/>
      <c r="H33" s="261"/>
      <c r="I33"/>
    </row>
    <row r="34" spans="1:9" ht="27" customHeight="1">
      <c r="A34"/>
      <c r="B34" s="270"/>
      <c r="C34" s="256" t="s">
        <v>671</v>
      </c>
      <c r="D34" s="275" t="s">
        <v>294</v>
      </c>
      <c r="E34" s="256"/>
      <c r="F34" s="256"/>
      <c r="G34" s="256"/>
      <c r="H34" s="261"/>
      <c r="I34"/>
    </row>
    <row r="35" spans="1:9" ht="27" customHeight="1">
      <c r="A35"/>
      <c r="B35" s="270"/>
      <c r="C35" s="256"/>
      <c r="D35" s="275"/>
      <c r="E35" s="256"/>
      <c r="F35" s="256"/>
      <c r="G35" s="256"/>
      <c r="H35" s="261" t="s">
        <v>254</v>
      </c>
      <c r="I35"/>
    </row>
    <row r="36" spans="1:9" ht="27" customHeight="1" thickBot="1">
      <c r="A36"/>
      <c r="B36" s="270"/>
      <c r="C36" s="256"/>
      <c r="D36" s="274" t="s">
        <v>349</v>
      </c>
      <c r="E36" s="256"/>
      <c r="F36" s="256"/>
      <c r="G36" s="256"/>
      <c r="H36" s="262" t="str">
        <f>G55</f>
        <v>ARVC Sports Centre Ct. 21</v>
      </c>
      <c r="I36" s="379" t="s">
        <v>209</v>
      </c>
    </row>
    <row r="37" spans="1:9" ht="27" customHeight="1">
      <c r="A37"/>
      <c r="B37" s="284"/>
      <c r="C37" s="256"/>
      <c r="D37" s="258" t="s">
        <v>295</v>
      </c>
      <c r="E37" s="256"/>
      <c r="F37" s="256"/>
      <c r="G37" s="256"/>
      <c r="H37" s="265" t="s">
        <v>296</v>
      </c>
      <c r="I37" s="364" t="s">
        <v>828</v>
      </c>
    </row>
    <row r="38" spans="1:9" ht="27" customHeight="1">
      <c r="A38" s="8"/>
      <c r="B38" s="285"/>
      <c r="C38" s="256"/>
      <c r="D38" s="256"/>
      <c r="E38" s="258"/>
      <c r="F38" s="256"/>
      <c r="G38" s="256"/>
      <c r="H38" s="261"/>
      <c r="I38"/>
    </row>
    <row r="39" spans="1:9" ht="27" customHeight="1" thickBot="1">
      <c r="A39"/>
      <c r="B39" s="284" t="s">
        <v>257</v>
      </c>
      <c r="C39" s="6"/>
      <c r="D39" s="6"/>
      <c r="E39" s="16" t="s">
        <v>609</v>
      </c>
      <c r="F39" s="6"/>
      <c r="G39" s="6"/>
      <c r="H39" s="228"/>
      <c r="I39" s="256"/>
    </row>
    <row r="40" spans="1:9" ht="27" customHeight="1" thickBot="1" thickTop="1">
      <c r="A40" s="378" t="s">
        <v>358</v>
      </c>
      <c r="B40" s="285" t="str">
        <f>C55</f>
        <v>ARVC Sports Centre Ct. 23</v>
      </c>
      <c r="C40" s="6"/>
      <c r="D40" s="6"/>
      <c r="E40" s="286"/>
      <c r="F40" s="6"/>
      <c r="G40" s="6"/>
      <c r="H40" s="228"/>
      <c r="I40" s="256"/>
    </row>
    <row r="41" spans="1:9" ht="27" customHeight="1">
      <c r="A41" s="364" t="s">
        <v>826</v>
      </c>
      <c r="B41" s="238" t="s">
        <v>146</v>
      </c>
      <c r="C41" s="6"/>
      <c r="D41" s="6"/>
      <c r="E41" s="287" t="s">
        <v>89</v>
      </c>
      <c r="F41" s="6"/>
      <c r="G41" s="6"/>
      <c r="H41" s="228"/>
      <c r="I41" s="256"/>
    </row>
    <row r="42" spans="1:9" ht="27" customHeight="1" thickBot="1">
      <c r="A42"/>
      <c r="B42" s="226"/>
      <c r="C42" s="6"/>
      <c r="D42" s="221" t="s">
        <v>355</v>
      </c>
      <c r="E42" s="288" t="str">
        <f>F7</f>
        <v>ARVC Sports Centre Ct. 23</v>
      </c>
      <c r="F42" s="289" t="s">
        <v>356</v>
      </c>
      <c r="G42" s="6"/>
      <c r="H42" s="228"/>
      <c r="I42" s="256"/>
    </row>
    <row r="43" spans="1:9" ht="27" customHeight="1">
      <c r="A43"/>
      <c r="B43" s="226"/>
      <c r="C43" s="6"/>
      <c r="D43" s="223"/>
      <c r="E43" s="290" t="s">
        <v>601</v>
      </c>
      <c r="F43" s="225" t="s">
        <v>657</v>
      </c>
      <c r="G43" s="6"/>
      <c r="H43" s="228"/>
      <c r="I43" s="256"/>
    </row>
    <row r="44" spans="1:9" ht="27" customHeight="1">
      <c r="A44"/>
      <c r="B44" s="226"/>
      <c r="C44" s="6"/>
      <c r="D44" s="226"/>
      <c r="E44" s="291"/>
      <c r="F44" s="228"/>
      <c r="G44" s="6"/>
      <c r="H44" s="228"/>
      <c r="I44" s="256"/>
    </row>
    <row r="45" spans="1:9" ht="27" customHeight="1" thickBot="1">
      <c r="A45"/>
      <c r="B45" s="226"/>
      <c r="C45" s="6"/>
      <c r="D45" s="292" t="s">
        <v>256</v>
      </c>
      <c r="E45" s="293"/>
      <c r="F45" s="294" t="s">
        <v>87</v>
      </c>
      <c r="G45" s="6"/>
      <c r="H45" s="228"/>
      <c r="I45" s="256"/>
    </row>
    <row r="46" spans="1:9" ht="27" customHeight="1" thickBot="1" thickTop="1">
      <c r="A46"/>
      <c r="B46" s="226"/>
      <c r="C46" s="230" t="s">
        <v>358</v>
      </c>
      <c r="D46" s="231" t="str">
        <f>F46</f>
        <v>ARVC Sports Centre Ct. 23</v>
      </c>
      <c r="E46" s="229" t="s">
        <v>605</v>
      </c>
      <c r="F46" s="233" t="str">
        <f>E50</f>
        <v>ARVC Sports Centre Ct. 23</v>
      </c>
      <c r="G46" s="253" t="s">
        <v>210</v>
      </c>
      <c r="H46" s="228"/>
      <c r="I46" s="256"/>
    </row>
    <row r="47" spans="1:9" ht="27" customHeight="1" thickBot="1">
      <c r="A47"/>
      <c r="B47" s="226"/>
      <c r="C47" s="223" t="s">
        <v>786</v>
      </c>
      <c r="D47" s="238" t="s">
        <v>114</v>
      </c>
      <c r="E47" s="295" t="s">
        <v>600</v>
      </c>
      <c r="F47" s="235" t="s">
        <v>51</v>
      </c>
      <c r="G47" s="225" t="s">
        <v>781</v>
      </c>
      <c r="H47" s="228"/>
      <c r="I47" s="256"/>
    </row>
    <row r="48" spans="1:9" ht="27" customHeight="1" thickTop="1">
      <c r="A48"/>
      <c r="B48" s="226"/>
      <c r="C48" s="234"/>
      <c r="D48" s="234"/>
      <c r="E48" s="286"/>
      <c r="F48" s="228"/>
      <c r="G48" s="228"/>
      <c r="H48" s="228"/>
      <c r="I48" s="256"/>
    </row>
    <row r="49" spans="1:9" ht="27" customHeight="1">
      <c r="A49"/>
      <c r="B49" s="226"/>
      <c r="C49" s="234"/>
      <c r="D49" s="234"/>
      <c r="E49" s="287" t="s">
        <v>88</v>
      </c>
      <c r="F49" s="228"/>
      <c r="G49" s="228"/>
      <c r="H49" s="228"/>
      <c r="I49" s="256"/>
    </row>
    <row r="50" spans="1:9" ht="27" customHeight="1" thickBot="1">
      <c r="A50"/>
      <c r="B50" s="226"/>
      <c r="C50" s="226"/>
      <c r="D50" s="296" t="s">
        <v>358</v>
      </c>
      <c r="E50" s="288" t="str">
        <f>E42</f>
        <v>ARVC Sports Centre Ct. 23</v>
      </c>
      <c r="F50" s="230" t="s">
        <v>210</v>
      </c>
      <c r="G50" s="235"/>
      <c r="H50" s="228"/>
      <c r="I50" s="256"/>
    </row>
    <row r="51" spans="1:9" ht="27" customHeight="1">
      <c r="A51"/>
      <c r="B51" s="226"/>
      <c r="C51" s="226"/>
      <c r="D51" s="254"/>
      <c r="E51" s="291" t="s">
        <v>48</v>
      </c>
      <c r="F51" s="254" t="s">
        <v>659</v>
      </c>
      <c r="G51" s="235"/>
      <c r="H51" s="228"/>
      <c r="I51" s="256"/>
    </row>
    <row r="52" spans="1:9" ht="27" customHeight="1">
      <c r="A52"/>
      <c r="B52" s="226"/>
      <c r="C52" s="226"/>
      <c r="D52" s="6"/>
      <c r="E52" s="291"/>
      <c r="F52" s="6"/>
      <c r="G52" s="235"/>
      <c r="H52" s="228"/>
      <c r="I52" s="16"/>
    </row>
    <row r="53" spans="1:9" ht="27" customHeight="1" thickBot="1">
      <c r="A53"/>
      <c r="B53" s="226"/>
      <c r="C53" s="226"/>
      <c r="D53" s="6"/>
      <c r="E53" s="293"/>
      <c r="F53" s="6"/>
      <c r="G53" s="228"/>
      <c r="H53" s="228"/>
      <c r="I53" s="16"/>
    </row>
    <row r="54" spans="1:9" ht="27" customHeight="1" thickTop="1">
      <c r="A54"/>
      <c r="B54" s="226"/>
      <c r="C54" s="284" t="s">
        <v>249</v>
      </c>
      <c r="D54" s="6"/>
      <c r="E54" s="229" t="s">
        <v>545</v>
      </c>
      <c r="F54" s="6"/>
      <c r="G54" s="294" t="s">
        <v>258</v>
      </c>
      <c r="H54" s="228"/>
      <c r="I54" s="16"/>
    </row>
    <row r="55" spans="1:9" ht="27" customHeight="1" thickBot="1">
      <c r="A55"/>
      <c r="B55" s="237" t="s">
        <v>358</v>
      </c>
      <c r="C55" s="285" t="str">
        <f>D46</f>
        <v>ARVC Sports Centre Ct. 23</v>
      </c>
      <c r="D55" s="6"/>
      <c r="E55" s="6"/>
      <c r="F55" s="232"/>
      <c r="G55" s="252" t="str">
        <f>G21</f>
        <v>ARVC Sports Centre Ct. 21</v>
      </c>
      <c r="H55" s="237" t="s">
        <v>215</v>
      </c>
      <c r="I55" s="14"/>
    </row>
    <row r="56" spans="1:9" ht="27" customHeight="1">
      <c r="A56"/>
      <c r="B56" s="6" t="s">
        <v>787</v>
      </c>
      <c r="C56" s="238" t="s">
        <v>90</v>
      </c>
      <c r="D56" s="6"/>
      <c r="E56" s="16"/>
      <c r="F56" s="232"/>
      <c r="G56" s="235" t="s">
        <v>107</v>
      </c>
      <c r="H56" s="6" t="s">
        <v>656</v>
      </c>
      <c r="I56" s="14"/>
    </row>
    <row r="57" spans="1:9" ht="27" customHeight="1" thickBot="1">
      <c r="A57"/>
      <c r="B57" s="6"/>
      <c r="C57" s="226"/>
      <c r="D57" s="17"/>
      <c r="E57" s="16" t="s">
        <v>598</v>
      </c>
      <c r="F57" s="6"/>
      <c r="G57" s="228"/>
      <c r="H57" s="6"/>
      <c r="I57" s="14"/>
    </row>
    <row r="58" spans="1:9" ht="27" customHeight="1" thickTop="1">
      <c r="A58"/>
      <c r="B58" s="6"/>
      <c r="C58" s="226"/>
      <c r="D58" s="16"/>
      <c r="E58" s="286"/>
      <c r="F58" s="6"/>
      <c r="G58" s="228"/>
      <c r="H58" s="6"/>
      <c r="I58" s="14"/>
    </row>
    <row r="59" spans="1:9" ht="27" customHeight="1">
      <c r="A59"/>
      <c r="B59" s="6"/>
      <c r="C59" s="226"/>
      <c r="D59" s="16"/>
      <c r="E59" s="287" t="s">
        <v>92</v>
      </c>
      <c r="F59" s="6"/>
      <c r="G59" s="228"/>
      <c r="H59" s="6"/>
      <c r="I59" s="14"/>
    </row>
    <row r="60" spans="1:9" ht="27" customHeight="1" thickBot="1">
      <c r="A60"/>
      <c r="B60" s="6"/>
      <c r="C60" s="226"/>
      <c r="D60" s="297" t="s">
        <v>354</v>
      </c>
      <c r="E60" s="288" t="str">
        <f>E18</f>
        <v>ARVC Sports Centre Ct. 22</v>
      </c>
      <c r="F60" s="289" t="s">
        <v>353</v>
      </c>
      <c r="G60" s="228"/>
      <c r="H60" s="6"/>
      <c r="I60" s="14"/>
    </row>
    <row r="61" spans="1:9" ht="27" customHeight="1">
      <c r="A61"/>
      <c r="B61" s="6"/>
      <c r="C61" s="226"/>
      <c r="D61" s="223"/>
      <c r="E61" s="291" t="s">
        <v>47</v>
      </c>
      <c r="F61" s="225" t="s">
        <v>731</v>
      </c>
      <c r="G61" s="228"/>
      <c r="H61" s="6"/>
      <c r="I61" s="14"/>
    </row>
    <row r="62" spans="1:9" ht="27" customHeight="1">
      <c r="A62"/>
      <c r="B62" s="6"/>
      <c r="C62" s="226"/>
      <c r="D62" s="226"/>
      <c r="E62" s="291"/>
      <c r="F62" s="228"/>
      <c r="G62" s="228"/>
      <c r="H62" s="6"/>
      <c r="I62" s="14"/>
    </row>
    <row r="63" spans="1:9" ht="27" customHeight="1" thickBot="1">
      <c r="A63"/>
      <c r="B63" s="232"/>
      <c r="C63" s="226"/>
      <c r="D63" s="292" t="s">
        <v>246</v>
      </c>
      <c r="E63" s="298"/>
      <c r="F63" s="294" t="s">
        <v>247</v>
      </c>
      <c r="G63" s="228"/>
      <c r="H63" s="6"/>
      <c r="I63" s="14"/>
    </row>
    <row r="64" spans="1:9" ht="27" customHeight="1" thickBot="1" thickTop="1">
      <c r="A64"/>
      <c r="B64" s="6"/>
      <c r="C64" s="237" t="s">
        <v>354</v>
      </c>
      <c r="D64" s="231" t="str">
        <f>D46</f>
        <v>ARVC Sports Centre Ct. 23</v>
      </c>
      <c r="E64" s="246" t="s">
        <v>591</v>
      </c>
      <c r="F64" s="233" t="str">
        <f>F27</f>
        <v>ARVC Sports Centre Ct. 21</v>
      </c>
      <c r="G64" s="237" t="s">
        <v>215</v>
      </c>
      <c r="H64" s="6"/>
      <c r="I64" s="14"/>
    </row>
    <row r="65" spans="1:9" ht="27" customHeight="1" thickBot="1">
      <c r="A65"/>
      <c r="B65" s="6"/>
      <c r="C65" s="6" t="s">
        <v>785</v>
      </c>
      <c r="D65" s="234" t="s">
        <v>226</v>
      </c>
      <c r="E65" s="16" t="s">
        <v>610</v>
      </c>
      <c r="F65" s="235" t="s">
        <v>297</v>
      </c>
      <c r="G65" s="6" t="s">
        <v>782</v>
      </c>
      <c r="H65" s="6"/>
      <c r="I65"/>
    </row>
    <row r="66" spans="1:9" ht="27" customHeight="1" thickTop="1">
      <c r="A66"/>
      <c r="B66" s="6"/>
      <c r="C66" s="6"/>
      <c r="D66" s="226"/>
      <c r="E66" s="286"/>
      <c r="F66" s="228"/>
      <c r="G66" s="6"/>
      <c r="H66" s="6"/>
      <c r="I66"/>
    </row>
    <row r="67" spans="1:9" ht="27" customHeight="1">
      <c r="A67"/>
      <c r="B67" s="6"/>
      <c r="C67" s="6"/>
      <c r="D67" s="226"/>
      <c r="E67" s="287" t="s">
        <v>262</v>
      </c>
      <c r="F67" s="228"/>
      <c r="G67" s="6"/>
      <c r="H67" s="6"/>
      <c r="I67"/>
    </row>
    <row r="68" spans="1:9" ht="27" customHeight="1" thickBot="1">
      <c r="A68"/>
      <c r="B68" s="6"/>
      <c r="C68" s="6"/>
      <c r="D68" s="296" t="s">
        <v>784</v>
      </c>
      <c r="E68" s="288" t="str">
        <f>E60</f>
        <v>ARVC Sports Centre Ct. 22</v>
      </c>
      <c r="F68" s="299" t="s">
        <v>215</v>
      </c>
      <c r="G68" s="6"/>
      <c r="H68" s="6"/>
      <c r="I68"/>
    </row>
    <row r="69" spans="1:9" ht="27" customHeight="1">
      <c r="A69"/>
      <c r="B69" s="6"/>
      <c r="C69" s="6"/>
      <c r="D69" s="254"/>
      <c r="E69" s="291" t="s">
        <v>49</v>
      </c>
      <c r="F69" s="6" t="s">
        <v>783</v>
      </c>
      <c r="G69" s="6"/>
      <c r="H69" s="6"/>
      <c r="I69"/>
    </row>
    <row r="70" spans="1:9" ht="27" customHeight="1">
      <c r="A70"/>
      <c r="B70" s="6"/>
      <c r="C70" s="6"/>
      <c r="D70" s="6"/>
      <c r="E70" s="291"/>
      <c r="F70" s="6"/>
      <c r="G70"/>
      <c r="H70"/>
      <c r="I70"/>
    </row>
    <row r="71" spans="1:9" ht="27" customHeight="1" thickBot="1">
      <c r="A71"/>
      <c r="B71" s="16"/>
      <c r="C71" s="16"/>
      <c r="D71" s="6"/>
      <c r="E71" s="298"/>
      <c r="F71" s="6"/>
      <c r="G71" s="6"/>
      <c r="H71" s="6"/>
      <c r="I71"/>
    </row>
    <row r="72" spans="1:9" ht="27" customHeight="1" thickTop="1">
      <c r="A72"/>
      <c r="B72" s="16"/>
      <c r="C72" s="16"/>
      <c r="D72" s="6"/>
      <c r="E72" s="229" t="s">
        <v>615</v>
      </c>
      <c r="F72" s="6"/>
      <c r="G72" s="6"/>
      <c r="H72" s="8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 s="53"/>
      <c r="C74" s="300" t="s">
        <v>52</v>
      </c>
      <c r="D74" s="6"/>
      <c r="E74" s="6"/>
      <c r="F74" s="17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</sheetData>
  <sheetProtection/>
  <mergeCells count="6">
    <mergeCell ref="A3:C3"/>
    <mergeCell ref="A1:I1"/>
    <mergeCell ref="A2:I2"/>
    <mergeCell ref="A4:I4"/>
    <mergeCell ref="A5:I5"/>
    <mergeCell ref="B9:H9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B1">
      <selection activeCell="I19" sqref="I19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Pools!B79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Pools!B80</f>
        <v>ABQ Convention Center Ct. 12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JET 13 Brogdon</v>
      </c>
      <c r="C12" s="324"/>
      <c r="D12" s="323" t="str">
        <f>A16</f>
        <v>Tx Storm 12 Smack</v>
      </c>
      <c r="E12" s="325"/>
      <c r="F12" s="323" t="str">
        <f>A19</f>
        <v>ABQ Warriors 14 Pink</v>
      </c>
      <c r="G12" s="325"/>
      <c r="H12" s="326" t="str">
        <f>A22</f>
        <v>NM Premier ROX 13 Silver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Pools!B82</f>
        <v>JET 13 Brogdon</v>
      </c>
      <c r="B13" s="330"/>
      <c r="C13" s="331"/>
      <c r="D13" s="40">
        <v>9</v>
      </c>
      <c r="E13" s="40">
        <v>25</v>
      </c>
      <c r="F13" s="40">
        <v>25</v>
      </c>
      <c r="G13" s="40">
        <v>17</v>
      </c>
      <c r="H13" s="40">
        <v>25</v>
      </c>
      <c r="I13" s="40">
        <v>13</v>
      </c>
      <c r="J13" s="327">
        <v>1</v>
      </c>
      <c r="K13" s="336">
        <v>2</v>
      </c>
      <c r="L13" s="337"/>
    </row>
    <row r="14" spans="1:12" s="41" customFormat="1" ht="24" customHeight="1">
      <c r="A14" s="328"/>
      <c r="B14" s="332"/>
      <c r="C14" s="333"/>
      <c r="D14" s="40">
        <v>16</v>
      </c>
      <c r="E14" s="40">
        <v>25</v>
      </c>
      <c r="F14" s="40">
        <v>19</v>
      </c>
      <c r="G14" s="40">
        <v>25</v>
      </c>
      <c r="H14" s="40">
        <v>25</v>
      </c>
      <c r="I14" s="40">
        <v>12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Pools!B83</f>
        <v>Tx Storm 12 Smack</v>
      </c>
      <c r="B16" s="42">
        <f>IF(E13&gt;0,E13," ")</f>
        <v>25</v>
      </c>
      <c r="C16" s="42">
        <f>IF(D13&gt;0,D13," ")</f>
        <v>9</v>
      </c>
      <c r="D16" s="330"/>
      <c r="E16" s="331"/>
      <c r="F16" s="40">
        <v>25</v>
      </c>
      <c r="G16" s="40">
        <v>8</v>
      </c>
      <c r="H16" s="40">
        <v>25</v>
      </c>
      <c r="I16" s="40">
        <v>5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16</v>
      </c>
      <c r="D17" s="332"/>
      <c r="E17" s="333"/>
      <c r="F17" s="40">
        <v>25</v>
      </c>
      <c r="G17" s="40">
        <v>17</v>
      </c>
      <c r="H17" s="40">
        <v>25</v>
      </c>
      <c r="I17" s="40">
        <v>6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Pools!B84</f>
        <v>ABQ Warriors 14 Pink</v>
      </c>
      <c r="B19" s="42">
        <f>IF(G13&gt;0,G13," ")</f>
        <v>17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25</v>
      </c>
      <c r="I19" s="40">
        <v>19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19</v>
      </c>
      <c r="D20" s="42">
        <f>IF(G17&gt;0,G17," ")</f>
        <v>17</v>
      </c>
      <c r="E20" s="42">
        <f>IF(F17&gt;0,F17," ")</f>
        <v>25</v>
      </c>
      <c r="F20" s="43"/>
      <c r="G20" s="43"/>
      <c r="H20" s="40">
        <v>25</v>
      </c>
      <c r="I20" s="40">
        <v>9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Pools!B85</f>
        <v>NM Premier ROX 13 Silver</v>
      </c>
      <c r="B22" s="42">
        <f>IF(I13&gt;0,I13," ")</f>
        <v>13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19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12</v>
      </c>
      <c r="C23" s="42">
        <f>IF(H14&gt;0,H14," ")</f>
        <v>25</v>
      </c>
      <c r="D23" s="42">
        <f>IF(I17&gt;0,I17," ")</f>
        <v>6</v>
      </c>
      <c r="E23" s="42">
        <f>IF(H17&gt;0,H17," ")</f>
        <v>25</v>
      </c>
      <c r="F23" s="42">
        <f>IF(I20&gt;0,I20," ")</f>
        <v>9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JET 13 Brogdon</v>
      </c>
      <c r="B28" s="343">
        <v>4</v>
      </c>
      <c r="C28" s="344"/>
      <c r="D28" s="343">
        <v>3</v>
      </c>
      <c r="E28" s="344"/>
      <c r="F28" s="343"/>
      <c r="G28" s="344"/>
      <c r="H28" s="44"/>
      <c r="I28" s="45">
        <f>D13+D14+D15+F13+F14+F15+H13+H14+H15</f>
        <v>119</v>
      </c>
      <c r="J28" s="45">
        <f>E13+E14+E15+G13+G14+G15+I13+I14+I15</f>
        <v>117</v>
      </c>
      <c r="K28" s="45">
        <f>I28-J28</f>
        <v>2</v>
      </c>
    </row>
    <row r="29" spans="1:11" ht="24" customHeight="1">
      <c r="A29" s="2" t="str">
        <f>A16</f>
        <v>Tx Storm 12 Smack</v>
      </c>
      <c r="B29" s="343">
        <v>6</v>
      </c>
      <c r="C29" s="344"/>
      <c r="D29" s="343">
        <v>0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ABQ Warriors 14 Pink</v>
      </c>
      <c r="B30" s="343">
        <v>3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Premier ROX 13 Silver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13</v>
      </c>
      <c r="C32" s="345"/>
      <c r="D32" s="345">
        <f>SUM(D28:E31)</f>
        <v>13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JET 13 Brogdon</v>
      </c>
      <c r="C35" s="325"/>
      <c r="D35" s="323" t="str">
        <f>A30</f>
        <v>ABQ Warriors 14 Pink</v>
      </c>
      <c r="E35" s="325"/>
      <c r="F35" s="346" t="str">
        <f>A16</f>
        <v>Tx Storm 12 Smack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Tx Storm 12 Smack</v>
      </c>
      <c r="C36" s="325"/>
      <c r="D36" s="323" t="str">
        <f>A22</f>
        <v>NM Premier ROX 13 Silver</v>
      </c>
      <c r="E36" s="325"/>
      <c r="F36" s="346" t="str">
        <f>A13</f>
        <v>JET 13 Brogdon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JET 13 Brogdon</v>
      </c>
      <c r="C37" s="325"/>
      <c r="D37" s="323" t="str">
        <f>A31</f>
        <v>NM Premier ROX 13 Silver</v>
      </c>
      <c r="E37" s="325"/>
      <c r="F37" s="346" t="str">
        <f>A30</f>
        <v>ABQ Warriors 14 Pink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Tx Storm 12 Smack</v>
      </c>
      <c r="C38" s="325"/>
      <c r="D38" s="323" t="str">
        <f>A30</f>
        <v>ABQ Warriors 14 Pink</v>
      </c>
      <c r="E38" s="325"/>
      <c r="F38" s="346" t="str">
        <f>A28</f>
        <v>JET 13 Brogdon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ABQ Warriors 14 Pink</v>
      </c>
      <c r="C39" s="325"/>
      <c r="D39" s="323" t="str">
        <f>A31</f>
        <v>NM Premier ROX 13 Silver</v>
      </c>
      <c r="E39" s="325"/>
      <c r="F39" s="346" t="str">
        <f>A16</f>
        <v>Tx Storm 12 Smack</v>
      </c>
      <c r="G39" s="346"/>
    </row>
    <row r="40" spans="1:7" ht="18" customHeight="1">
      <c r="A40" s="3" t="s">
        <v>26</v>
      </c>
      <c r="B40" s="323" t="str">
        <f>A13</f>
        <v>JET 13 Brogdon</v>
      </c>
      <c r="C40" s="325"/>
      <c r="D40" s="323" t="str">
        <f>A29</f>
        <v>Tx Storm 12 Smack</v>
      </c>
      <c r="E40" s="325"/>
      <c r="F40" s="346" t="str">
        <f>A22</f>
        <v>NM Premier ROX 13 Silver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B30:C30"/>
    <mergeCell ref="D30:E30"/>
    <mergeCell ref="F30:G30"/>
    <mergeCell ref="F28:G28"/>
    <mergeCell ref="D32:E32"/>
    <mergeCell ref="F32:G32"/>
    <mergeCell ref="D12:E12"/>
    <mergeCell ref="F12:G12"/>
    <mergeCell ref="F27:G27"/>
    <mergeCell ref="B28:C28"/>
    <mergeCell ref="D28:E28"/>
    <mergeCell ref="B26:D26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D35:E35"/>
    <mergeCell ref="F35:G35"/>
    <mergeCell ref="I35:L35"/>
    <mergeCell ref="B36:C36"/>
    <mergeCell ref="D36:E36"/>
    <mergeCell ref="F36:G36"/>
    <mergeCell ref="B35:C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E2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Pools!D79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Pools!C80</f>
        <v>ABQ Convention Center Ct. 13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VBINQ Chaos 13</v>
      </c>
      <c r="C12" s="324"/>
      <c r="D12" s="323" t="str">
        <f>A16</f>
        <v>VC2 Venom 13 Green</v>
      </c>
      <c r="E12" s="325"/>
      <c r="F12" s="323" t="str">
        <f>A19</f>
        <v>HP Smasherz 14</v>
      </c>
      <c r="G12" s="325"/>
      <c r="H12" s="326" t="str">
        <f>A22</f>
        <v>915 United 12 Josh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Pools!C82</f>
        <v>VBINQ Chaos 13</v>
      </c>
      <c r="B13" s="330"/>
      <c r="C13" s="331"/>
      <c r="D13" s="40">
        <v>25</v>
      </c>
      <c r="E13" s="40">
        <v>12</v>
      </c>
      <c r="F13" s="40">
        <v>25</v>
      </c>
      <c r="G13" s="40">
        <v>10</v>
      </c>
      <c r="H13" s="40">
        <v>25</v>
      </c>
      <c r="I13" s="40">
        <v>16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14</v>
      </c>
      <c r="F14" s="40">
        <v>25</v>
      </c>
      <c r="G14" s="40">
        <v>17</v>
      </c>
      <c r="H14" s="40">
        <v>25</v>
      </c>
      <c r="I14" s="40">
        <v>10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Pools!C83</f>
        <v>VC2 Venom 13 Green</v>
      </c>
      <c r="B16" s="42">
        <f>IF(E13&gt;0,E13," ")</f>
        <v>12</v>
      </c>
      <c r="C16" s="42">
        <f>IF(D13&gt;0,D13," ")</f>
        <v>25</v>
      </c>
      <c r="D16" s="330"/>
      <c r="E16" s="331"/>
      <c r="F16" s="40">
        <v>25</v>
      </c>
      <c r="G16" s="40">
        <v>27</v>
      </c>
      <c r="H16" s="40">
        <v>25</v>
      </c>
      <c r="I16" s="40">
        <v>27</v>
      </c>
      <c r="J16" s="327">
        <v>2</v>
      </c>
      <c r="K16" s="336">
        <v>4</v>
      </c>
      <c r="L16" s="337"/>
    </row>
    <row r="17" spans="1:12" s="41" customFormat="1" ht="24" customHeight="1">
      <c r="A17" s="328"/>
      <c r="B17" s="42">
        <f>IF(E14&gt;0,E14," ")</f>
        <v>14</v>
      </c>
      <c r="C17" s="42">
        <f>IF(D14&gt;0,D14," ")</f>
        <v>25</v>
      </c>
      <c r="D17" s="332"/>
      <c r="E17" s="333"/>
      <c r="F17" s="40">
        <v>13</v>
      </c>
      <c r="G17" s="40">
        <v>25</v>
      </c>
      <c r="H17" s="40">
        <v>23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Pools!C84</f>
        <v>HP Smasherz 14</v>
      </c>
      <c r="B19" s="42">
        <f>IF(G13&gt;0,G13," ")</f>
        <v>10</v>
      </c>
      <c r="C19" s="42">
        <f>IF(F13&gt;0,F13," ")</f>
        <v>25</v>
      </c>
      <c r="D19" s="42">
        <f>IF(G16&gt;0,G16," ")</f>
        <v>27</v>
      </c>
      <c r="E19" s="42">
        <f>IF(F16&gt;0,F16," ")</f>
        <v>25</v>
      </c>
      <c r="F19" s="43"/>
      <c r="G19" s="43"/>
      <c r="H19" s="40">
        <v>25</v>
      </c>
      <c r="I19" s="40">
        <v>20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17</v>
      </c>
      <c r="C20" s="42">
        <f>IF(F14&gt;0,F14," ")</f>
        <v>25</v>
      </c>
      <c r="D20" s="42">
        <f>IF(G17&gt;0,G17," ")</f>
        <v>25</v>
      </c>
      <c r="E20" s="42">
        <f>IF(F17&gt;0,F17," ")</f>
        <v>13</v>
      </c>
      <c r="F20" s="43"/>
      <c r="G20" s="43"/>
      <c r="H20" s="40">
        <v>25</v>
      </c>
      <c r="I20" s="40">
        <v>20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Pools!C85</f>
        <v>915 United 12 Josh</v>
      </c>
      <c r="B22" s="42">
        <f>IF(I13&gt;0,I13," ")</f>
        <v>16</v>
      </c>
      <c r="C22" s="42">
        <f>IF(H13&gt;0,H13," ")</f>
        <v>25</v>
      </c>
      <c r="D22" s="42">
        <f>IF(I16&gt;0,I16," ")</f>
        <v>27</v>
      </c>
      <c r="E22" s="42">
        <f>IF(H16&gt;0,H16," ")</f>
        <v>25</v>
      </c>
      <c r="F22" s="42">
        <f>IF(I19&gt;0,I19," ")</f>
        <v>20</v>
      </c>
      <c r="G22" s="42">
        <f>IF(H19&gt;0,H19," ")</f>
        <v>25</v>
      </c>
      <c r="H22" s="330"/>
      <c r="I22" s="331"/>
      <c r="J22" s="327">
        <v>4</v>
      </c>
      <c r="K22" s="336">
        <v>3</v>
      </c>
      <c r="L22" s="337"/>
    </row>
    <row r="23" spans="1:12" s="41" customFormat="1" ht="24" customHeight="1">
      <c r="A23" s="328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23</v>
      </c>
      <c r="F23" s="42">
        <f>IF(I20&gt;0,I20," ")</f>
        <v>20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Chaos 13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79</v>
      </c>
      <c r="K28" s="45">
        <f>I28-J28</f>
        <v>71</v>
      </c>
    </row>
    <row r="29" spans="1:11" ht="24" customHeight="1">
      <c r="A29" s="2" t="str">
        <f>A16</f>
        <v>VC2 Venom 13 Green</v>
      </c>
      <c r="B29" s="343">
        <v>0</v>
      </c>
      <c r="C29" s="344"/>
      <c r="D29" s="343">
        <v>6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HP Smasherz 14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12 Josh</v>
      </c>
      <c r="B31" s="343">
        <v>2</v>
      </c>
      <c r="C31" s="344"/>
      <c r="D31" s="343">
        <v>4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VBINQ Chaos 13</v>
      </c>
      <c r="C35" s="325"/>
      <c r="D35" s="323" t="str">
        <f>A30</f>
        <v>HP Smasherz 14</v>
      </c>
      <c r="E35" s="325"/>
      <c r="F35" s="346" t="str">
        <f>A16</f>
        <v>VC2 Venom 13 Green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VC2 Venom 13 Green</v>
      </c>
      <c r="C36" s="325"/>
      <c r="D36" s="323" t="str">
        <f>A22</f>
        <v>915 United 12 Josh</v>
      </c>
      <c r="E36" s="325"/>
      <c r="F36" s="346" t="str">
        <f>A13</f>
        <v>VBINQ Chaos 13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VBINQ Chaos 13</v>
      </c>
      <c r="C37" s="325"/>
      <c r="D37" s="323" t="str">
        <f>A31</f>
        <v>915 United 12 Josh</v>
      </c>
      <c r="E37" s="325"/>
      <c r="F37" s="346" t="str">
        <f>A30</f>
        <v>HP Smasherz 14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VC2 Venom 13 Green</v>
      </c>
      <c r="C38" s="325"/>
      <c r="D38" s="323" t="str">
        <f>A30</f>
        <v>HP Smasherz 14</v>
      </c>
      <c r="E38" s="325"/>
      <c r="F38" s="346" t="str">
        <f>A28</f>
        <v>VBINQ Chaos 13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HP Smasherz 14</v>
      </c>
      <c r="C39" s="325"/>
      <c r="D39" s="323" t="str">
        <f>A31</f>
        <v>915 United 12 Josh</v>
      </c>
      <c r="E39" s="325"/>
      <c r="F39" s="346" t="str">
        <f>A16</f>
        <v>VC2 Venom 13 Green</v>
      </c>
      <c r="G39" s="346"/>
    </row>
    <row r="40" spans="1:7" ht="18" customHeight="1">
      <c r="A40" s="3" t="s">
        <v>26</v>
      </c>
      <c r="B40" s="323" t="str">
        <f>A13</f>
        <v>VBINQ Chaos 13</v>
      </c>
      <c r="C40" s="325"/>
      <c r="D40" s="323" t="str">
        <f>A29</f>
        <v>VC2 Venom 13 Green</v>
      </c>
      <c r="E40" s="325"/>
      <c r="F40" s="346" t="str">
        <f>A22</f>
        <v>915 United 12 Josh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16:A18"/>
    <mergeCell ref="A13:A15"/>
    <mergeCell ref="B28:C28"/>
    <mergeCell ref="D28:E28"/>
    <mergeCell ref="F28:G28"/>
    <mergeCell ref="B27:C27"/>
    <mergeCell ref="D27:E27"/>
    <mergeCell ref="F27:G27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portrait" scale="44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B1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Pools!D79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Pools!D80</f>
        <v>ABQ Convention Center Ct. 14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NM Cactus 14 Green</v>
      </c>
      <c r="C12" s="324"/>
      <c r="D12" s="323" t="str">
        <f>A16</f>
        <v>ARVC 13R1 Adidas</v>
      </c>
      <c r="E12" s="325"/>
      <c r="F12" s="323" t="str">
        <f>A19</f>
        <v>DBK 13 Black Baca</v>
      </c>
      <c r="G12" s="325"/>
      <c r="H12" s="326" t="str">
        <f>A22</f>
        <v>915 United 13 Eunice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Pools!D82</f>
        <v>NM Cactus 14 Green</v>
      </c>
      <c r="B13" s="330"/>
      <c r="C13" s="331"/>
      <c r="D13" s="40">
        <v>18</v>
      </c>
      <c r="E13" s="40">
        <v>25</v>
      </c>
      <c r="F13" s="40">
        <v>23</v>
      </c>
      <c r="G13" s="40">
        <v>25</v>
      </c>
      <c r="H13" s="40">
        <v>25</v>
      </c>
      <c r="I13" s="40">
        <v>18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10</v>
      </c>
      <c r="E14" s="40">
        <v>25</v>
      </c>
      <c r="F14" s="40">
        <v>25</v>
      </c>
      <c r="G14" s="40">
        <v>18</v>
      </c>
      <c r="H14" s="40">
        <v>25</v>
      </c>
      <c r="I14" s="40">
        <v>22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Pools!D83</f>
        <v>ARVC 13R1 Adidas</v>
      </c>
      <c r="B16" s="42">
        <f>IF(E13&gt;0,E13," ")</f>
        <v>25</v>
      </c>
      <c r="C16" s="42">
        <f>IF(D13&gt;0,D13," ")</f>
        <v>18</v>
      </c>
      <c r="D16" s="330"/>
      <c r="E16" s="331"/>
      <c r="F16" s="40">
        <v>25</v>
      </c>
      <c r="G16" s="40">
        <v>13</v>
      </c>
      <c r="H16" s="40">
        <v>25</v>
      </c>
      <c r="I16" s="40">
        <v>19</v>
      </c>
      <c r="J16" s="327">
        <v>2</v>
      </c>
      <c r="K16" s="336">
        <v>1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10</v>
      </c>
      <c r="D17" s="332"/>
      <c r="E17" s="333"/>
      <c r="F17" s="40">
        <v>18</v>
      </c>
      <c r="G17" s="40">
        <v>25</v>
      </c>
      <c r="H17" s="40">
        <v>25</v>
      </c>
      <c r="I17" s="40">
        <v>20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Pools!D84</f>
        <v>DBK 13 Black Baca</v>
      </c>
      <c r="B19" s="42">
        <f>IF(G13&gt;0,G13," ")</f>
        <v>25</v>
      </c>
      <c r="C19" s="42">
        <f>IF(F13&gt;0,F13," ")</f>
        <v>23</v>
      </c>
      <c r="D19" s="42">
        <f>IF(G16&gt;0,G16," ")</f>
        <v>13</v>
      </c>
      <c r="E19" s="42">
        <f>IF(F16&gt;0,F16," ")</f>
        <v>25</v>
      </c>
      <c r="F19" s="43"/>
      <c r="G19" s="43"/>
      <c r="H19" s="40">
        <v>25</v>
      </c>
      <c r="I19" s="40">
        <v>21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18</v>
      </c>
      <c r="C20" s="42">
        <f>IF(F14&gt;0,F14," ")</f>
        <v>25</v>
      </c>
      <c r="D20" s="42">
        <f>IF(G17&gt;0,G17," ")</f>
        <v>25</v>
      </c>
      <c r="E20" s="42">
        <f>IF(F17&gt;0,F17," ")</f>
        <v>18</v>
      </c>
      <c r="F20" s="43"/>
      <c r="G20" s="43"/>
      <c r="H20" s="40">
        <v>25</v>
      </c>
      <c r="I20" s="40">
        <v>18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Pools!D85</f>
        <v>915 United 13 Eunice</v>
      </c>
      <c r="B22" s="42">
        <f>IF(I13&gt;0,I13," ")</f>
        <v>18</v>
      </c>
      <c r="C22" s="42">
        <f>IF(H13&gt;0,H13," ")</f>
        <v>25</v>
      </c>
      <c r="D22" s="42">
        <f>IF(I16&gt;0,I16," ")</f>
        <v>19</v>
      </c>
      <c r="E22" s="42">
        <f>IF(H16&gt;0,H16," ")</f>
        <v>25</v>
      </c>
      <c r="F22" s="42">
        <f>IF(I19&gt;0,I19," ")</f>
        <v>21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22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 Cactus 14 Green</v>
      </c>
      <c r="B28" s="343">
        <v>3</v>
      </c>
      <c r="C28" s="344"/>
      <c r="D28" s="343">
        <v>3</v>
      </c>
      <c r="E28" s="344"/>
      <c r="F28" s="343"/>
      <c r="G28" s="344"/>
      <c r="H28" s="44"/>
      <c r="I28" s="45">
        <f>D13+D14+D15+F13+F14+F15+H13+H14+H15</f>
        <v>126</v>
      </c>
      <c r="J28" s="45">
        <f>E13+E14+E15+G13+G14+G15+I13+I14+I15</f>
        <v>133</v>
      </c>
      <c r="K28" s="45">
        <f>I28-J28</f>
        <v>-7</v>
      </c>
    </row>
    <row r="29" spans="1:11" ht="24" customHeight="1">
      <c r="A29" s="2" t="str">
        <f>A16</f>
        <v>ARVC 13R1 Adidas</v>
      </c>
      <c r="B29" s="343">
        <v>5</v>
      </c>
      <c r="C29" s="344"/>
      <c r="D29" s="343">
        <v>1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13 Black Baca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915 United 13 Eunice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NM Cactus 14 Green</v>
      </c>
      <c r="C35" s="325"/>
      <c r="D35" s="323" t="str">
        <f>A30</f>
        <v>DBK 13 Black Baca</v>
      </c>
      <c r="E35" s="325"/>
      <c r="F35" s="346" t="str">
        <f>A16</f>
        <v>ARVC 13R1 Adidas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ARVC 13R1 Adidas</v>
      </c>
      <c r="C36" s="325"/>
      <c r="D36" s="323" t="str">
        <f>A22</f>
        <v>915 United 13 Eunice</v>
      </c>
      <c r="E36" s="325"/>
      <c r="F36" s="346" t="str">
        <f>A13</f>
        <v>NM Cactus 14 Green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NM Cactus 14 Green</v>
      </c>
      <c r="C37" s="325"/>
      <c r="D37" s="323" t="str">
        <f>A31</f>
        <v>915 United 13 Eunice</v>
      </c>
      <c r="E37" s="325"/>
      <c r="F37" s="346" t="str">
        <f>A30</f>
        <v>DBK 13 Black Baca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ARVC 13R1 Adidas</v>
      </c>
      <c r="C38" s="325"/>
      <c r="D38" s="323" t="str">
        <f>A30</f>
        <v>DBK 13 Black Baca</v>
      </c>
      <c r="E38" s="325"/>
      <c r="F38" s="346" t="str">
        <f>A28</f>
        <v>NM Cactus 14 Green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DBK 13 Black Baca</v>
      </c>
      <c r="C39" s="325"/>
      <c r="D39" s="323" t="str">
        <f>A31</f>
        <v>915 United 13 Eunice</v>
      </c>
      <c r="E39" s="325"/>
      <c r="F39" s="346" t="str">
        <f>A16</f>
        <v>ARVC 13R1 Adidas</v>
      </c>
      <c r="G39" s="346"/>
    </row>
    <row r="40" spans="1:7" ht="18" customHeight="1">
      <c r="A40" s="3" t="s">
        <v>26</v>
      </c>
      <c r="B40" s="323" t="str">
        <f>A13</f>
        <v>NM Cactus 14 Green</v>
      </c>
      <c r="C40" s="325"/>
      <c r="D40" s="323" t="str">
        <f>A29</f>
        <v>ARVC 13R1 Adidas</v>
      </c>
      <c r="E40" s="325"/>
      <c r="F40" s="346" t="str">
        <f>A22</f>
        <v>915 United 13 Eunice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27:C27"/>
    <mergeCell ref="D27:E27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/>
  <pageMargins left="0.09" right="0.46" top="0.91" bottom="0.63" header="0.5" footer="0.5"/>
  <pageSetup fitToHeight="1" fitToWidth="1" horizontalDpi="300" verticalDpi="300" orientation="portrait" scale="44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F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Pools!B87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Pools!B88</f>
        <v>ABQ Convention Center Ct. 15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On Point 13 Cristobal</v>
      </c>
      <c r="C12" s="324"/>
      <c r="D12" s="323" t="str">
        <f>A16</f>
        <v>FCVBC 142 Shasta</v>
      </c>
      <c r="E12" s="325"/>
      <c r="F12" s="323" t="str">
        <f>A19</f>
        <v>ARVC 14R2 Adidas</v>
      </c>
      <c r="G12" s="325"/>
      <c r="H12" s="326" t="str">
        <f>A22</f>
        <v>NEVBC 13 Purple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Pools!B90</f>
        <v>Tx On Point 13 Cristobal</v>
      </c>
      <c r="B13" s="330"/>
      <c r="C13" s="331"/>
      <c r="D13" s="40">
        <v>25</v>
      </c>
      <c r="E13" s="40">
        <v>15</v>
      </c>
      <c r="F13" s="40">
        <v>18</v>
      </c>
      <c r="G13" s="40">
        <v>25</v>
      </c>
      <c r="H13" s="40">
        <v>25</v>
      </c>
      <c r="I13" s="40">
        <v>14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19</v>
      </c>
      <c r="E14" s="40">
        <v>25</v>
      </c>
      <c r="F14" s="40">
        <v>23</v>
      </c>
      <c r="G14" s="40">
        <v>25</v>
      </c>
      <c r="H14" s="40">
        <v>25</v>
      </c>
      <c r="I14" s="40">
        <v>9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Pools!B91</f>
        <v>FCVBC 142 Shasta</v>
      </c>
      <c r="B16" s="42">
        <f>IF(E13&gt;0,E13," ")</f>
        <v>15</v>
      </c>
      <c r="C16" s="42">
        <f>IF(D13&gt;0,D13," ")</f>
        <v>25</v>
      </c>
      <c r="D16" s="330"/>
      <c r="E16" s="331"/>
      <c r="F16" s="40">
        <v>27</v>
      </c>
      <c r="G16" s="40">
        <v>25</v>
      </c>
      <c r="H16" s="40">
        <v>25</v>
      </c>
      <c r="I16" s="40">
        <v>9</v>
      </c>
      <c r="J16" s="327">
        <v>2</v>
      </c>
      <c r="K16" s="336">
        <v>2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19</v>
      </c>
      <c r="D17" s="332"/>
      <c r="E17" s="333"/>
      <c r="F17" s="40">
        <v>17</v>
      </c>
      <c r="G17" s="40">
        <v>25</v>
      </c>
      <c r="H17" s="40">
        <v>25</v>
      </c>
      <c r="I17" s="40">
        <v>11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Pools!B92</f>
        <v>ARVC 14R2 Adidas</v>
      </c>
      <c r="B19" s="42">
        <f>IF(G13&gt;0,G13," ")</f>
        <v>25</v>
      </c>
      <c r="C19" s="42">
        <f>IF(F13&gt;0,F13," ")</f>
        <v>18</v>
      </c>
      <c r="D19" s="42">
        <f>IF(G16&gt;0,G16," ")</f>
        <v>25</v>
      </c>
      <c r="E19" s="42">
        <f>IF(F16&gt;0,F16," ")</f>
        <v>27</v>
      </c>
      <c r="F19" s="43"/>
      <c r="G19" s="43"/>
      <c r="H19" s="40">
        <v>25</v>
      </c>
      <c r="I19" s="40">
        <v>7</v>
      </c>
      <c r="J19" s="327">
        <v>3</v>
      </c>
      <c r="K19" s="336">
        <v>1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23</v>
      </c>
      <c r="D20" s="42">
        <f>IF(G17&gt;0,G17," ")</f>
        <v>25</v>
      </c>
      <c r="E20" s="42">
        <f>IF(F17&gt;0,F17," ")</f>
        <v>17</v>
      </c>
      <c r="F20" s="43"/>
      <c r="G20" s="43"/>
      <c r="H20" s="40">
        <v>25</v>
      </c>
      <c r="I20" s="40">
        <v>12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Pools!B93</f>
        <v>NEVBC 13 Purple</v>
      </c>
      <c r="B22" s="42">
        <f>IF(I13&gt;0,I13," ")</f>
        <v>14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7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9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12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On Point 13 Cristobal</v>
      </c>
      <c r="B28" s="343">
        <v>3</v>
      </c>
      <c r="C28" s="344"/>
      <c r="D28" s="343">
        <v>3</v>
      </c>
      <c r="E28" s="344"/>
      <c r="F28" s="343"/>
      <c r="G28" s="344"/>
      <c r="H28" s="44"/>
      <c r="I28" s="45">
        <f>D13+D14+D15+F13+F14+F15+H13+H14+H15</f>
        <v>135</v>
      </c>
      <c r="J28" s="45">
        <f>E13+E14+E15+G13+G14+G15+I13+I14+I15</f>
        <v>113</v>
      </c>
      <c r="K28" s="45">
        <f>I28-J28</f>
        <v>22</v>
      </c>
    </row>
    <row r="29" spans="1:11" ht="24" customHeight="1">
      <c r="A29" s="2" t="str">
        <f>A16</f>
        <v>FCVBC 142 Shasta</v>
      </c>
      <c r="B29" s="343">
        <v>4</v>
      </c>
      <c r="C29" s="344"/>
      <c r="D29" s="343">
        <v>2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14R2 Adidas</v>
      </c>
      <c r="B30" s="343">
        <v>5</v>
      </c>
      <c r="C30" s="344"/>
      <c r="D30" s="343">
        <v>1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On Point 13 Cristobal</v>
      </c>
      <c r="C35" s="325"/>
      <c r="D35" s="323" t="str">
        <f>A30</f>
        <v>ARVC 14R2 Adidas</v>
      </c>
      <c r="E35" s="325"/>
      <c r="F35" s="346" t="str">
        <f>A16</f>
        <v>FCVBC 142 Shasta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FCVBC 142 Shasta</v>
      </c>
      <c r="C36" s="325"/>
      <c r="D36" s="323" t="str">
        <f>A22</f>
        <v>NEVBC 13 Purple</v>
      </c>
      <c r="E36" s="325"/>
      <c r="F36" s="346" t="str">
        <f>A13</f>
        <v>Tx On Point 13 Cristobal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On Point 13 Cristobal</v>
      </c>
      <c r="C37" s="325"/>
      <c r="D37" s="323" t="str">
        <f>A31</f>
        <v>NEVBC 13 Purple</v>
      </c>
      <c r="E37" s="325"/>
      <c r="F37" s="346" t="str">
        <f>A30</f>
        <v>ARVC 14R2 Adidas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FCVBC 142 Shasta</v>
      </c>
      <c r="C38" s="325"/>
      <c r="D38" s="323" t="str">
        <f>A30</f>
        <v>ARVC 14R2 Adidas</v>
      </c>
      <c r="E38" s="325"/>
      <c r="F38" s="346" t="str">
        <f>A28</f>
        <v>Tx On Point 13 Cristobal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ARVC 14R2 Adidas</v>
      </c>
      <c r="C39" s="325"/>
      <c r="D39" s="323" t="str">
        <f>A31</f>
        <v>NEVBC 13 Purple</v>
      </c>
      <c r="E39" s="325"/>
      <c r="F39" s="346" t="str">
        <f>A16</f>
        <v>FCVBC 142 Shasta</v>
      </c>
      <c r="G39" s="346"/>
    </row>
    <row r="40" spans="1:7" ht="18" customHeight="1">
      <c r="A40" s="3" t="s">
        <v>26</v>
      </c>
      <c r="B40" s="323" t="str">
        <f>A13</f>
        <v>Tx On Point 13 Cristobal</v>
      </c>
      <c r="C40" s="325"/>
      <c r="D40" s="323" t="str">
        <f>A29</f>
        <v>FCVBC 142 Shasta</v>
      </c>
      <c r="E40" s="325"/>
      <c r="F40" s="346" t="str">
        <f>A22</f>
        <v>NEVBC 13 Purple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G1">
      <selection activeCell="O18" sqref="O18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Pools!C87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Pools!C88</f>
        <v>ABQ Convention Center Ct. 16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59</v>
      </c>
      <c r="D9" s="11"/>
      <c r="E9" s="11"/>
      <c r="F9" s="11"/>
      <c r="G9" s="11"/>
    </row>
    <row r="10" spans="1:7" ht="12.75">
      <c r="A10" s="11" t="s">
        <v>23</v>
      </c>
      <c r="B10" s="13">
        <v>16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DBK 12 Black Hernandez</v>
      </c>
      <c r="C12" s="324"/>
      <c r="D12" s="323" t="str">
        <f>A16</f>
        <v>NNM Fusion 13</v>
      </c>
      <c r="E12" s="325"/>
      <c r="F12" s="323" t="str">
        <f>A19</f>
        <v>Zia Storm 14</v>
      </c>
      <c r="G12" s="325"/>
      <c r="H12" s="326" t="str">
        <f>A22</f>
        <v>Amarillo Xtreme 12 Venom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Pools!C90</f>
        <v>DBK 12 Black Hernandez</v>
      </c>
      <c r="B13" s="330"/>
      <c r="C13" s="331"/>
      <c r="D13" s="40">
        <v>25</v>
      </c>
      <c r="E13" s="40">
        <v>18</v>
      </c>
      <c r="F13" s="40">
        <v>25</v>
      </c>
      <c r="G13" s="40">
        <v>23</v>
      </c>
      <c r="H13" s="40">
        <v>17</v>
      </c>
      <c r="I13" s="40">
        <v>25</v>
      </c>
      <c r="J13" s="327">
        <v>1</v>
      </c>
      <c r="K13" s="336">
        <v>2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17</v>
      </c>
      <c r="F14" s="40">
        <v>24</v>
      </c>
      <c r="G14" s="40">
        <v>26</v>
      </c>
      <c r="H14" s="40">
        <v>25</v>
      </c>
      <c r="I14" s="40">
        <v>23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Pools!C91</f>
        <v>NNM Fusion 13</v>
      </c>
      <c r="B16" s="42">
        <f>IF(E13&gt;0,E13," ")</f>
        <v>18</v>
      </c>
      <c r="C16" s="42">
        <f>IF(D13&gt;0,D13," ")</f>
        <v>25</v>
      </c>
      <c r="D16" s="330"/>
      <c r="E16" s="331"/>
      <c r="F16" s="40">
        <v>25</v>
      </c>
      <c r="G16" s="40">
        <v>21</v>
      </c>
      <c r="H16" s="40">
        <v>25</v>
      </c>
      <c r="I16" s="40">
        <v>17</v>
      </c>
      <c r="J16" s="327">
        <v>2</v>
      </c>
      <c r="K16" s="336">
        <v>4</v>
      </c>
      <c r="L16" s="337"/>
    </row>
    <row r="17" spans="1:12" s="41" customFormat="1" ht="24" customHeight="1">
      <c r="A17" s="328"/>
      <c r="B17" s="42">
        <f>IF(E14&gt;0,E14," ")</f>
        <v>17</v>
      </c>
      <c r="C17" s="42">
        <f>IF(D14&gt;0,D14," ")</f>
        <v>25</v>
      </c>
      <c r="D17" s="332"/>
      <c r="E17" s="333"/>
      <c r="F17" s="40">
        <v>14</v>
      </c>
      <c r="G17" s="40">
        <v>25</v>
      </c>
      <c r="H17" s="40">
        <v>23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Pools!C92</f>
        <v>Zia Storm 14</v>
      </c>
      <c r="B19" s="42">
        <f>IF(G13&gt;0,G13," ")</f>
        <v>23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19</v>
      </c>
      <c r="I19" s="40">
        <v>25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26</v>
      </c>
      <c r="C20" s="42">
        <f>IF(F14&gt;0,F14," ")</f>
        <v>24</v>
      </c>
      <c r="D20" s="42">
        <f>IF(G17&gt;0,G17," ")</f>
        <v>25</v>
      </c>
      <c r="E20" s="42">
        <f>IF(F17&gt;0,F17," ")</f>
        <v>14</v>
      </c>
      <c r="F20" s="43"/>
      <c r="G20" s="43"/>
      <c r="H20" s="40">
        <v>13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Pools!C93</f>
        <v>Amarillo Xtreme 12 Venom</v>
      </c>
      <c r="B22" s="42">
        <f>IF(I13&gt;0,I13," ")</f>
        <v>25</v>
      </c>
      <c r="C22" s="42">
        <f>IF(H13&gt;0,H13," ")</f>
        <v>17</v>
      </c>
      <c r="D22" s="42">
        <f>IF(I16&gt;0,I16," ")</f>
        <v>17</v>
      </c>
      <c r="E22" s="42">
        <f>IF(H16&gt;0,H16," ")</f>
        <v>25</v>
      </c>
      <c r="F22" s="42">
        <f>IF(I19&gt;0,I19," ")</f>
        <v>25</v>
      </c>
      <c r="G22" s="42">
        <f>IF(H19&gt;0,H19," ")</f>
        <v>19</v>
      </c>
      <c r="H22" s="330"/>
      <c r="I22" s="331"/>
      <c r="J22" s="327">
        <v>4</v>
      </c>
      <c r="K22" s="336">
        <v>1</v>
      </c>
      <c r="L22" s="337"/>
    </row>
    <row r="23" spans="1:12" s="41" customFormat="1" ht="24" customHeight="1">
      <c r="A23" s="328"/>
      <c r="B23" s="42">
        <f>IF(I14&gt;0,I14," ")</f>
        <v>23</v>
      </c>
      <c r="C23" s="42">
        <f>IF(H14&gt;0,H14," ")</f>
        <v>25</v>
      </c>
      <c r="D23" s="42">
        <f>IF(I17&gt;0,I17," ")</f>
        <v>25</v>
      </c>
      <c r="E23" s="42">
        <f>IF(H17&gt;0,H17," ")</f>
        <v>23</v>
      </c>
      <c r="F23" s="42">
        <f>IF(I20&gt;0,I20," ")</f>
        <v>25</v>
      </c>
      <c r="G23" s="42">
        <f>IF(H20&gt;0,H20," ")</f>
        <v>13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DBK 12 Black Hernandez</v>
      </c>
      <c r="B28" s="343">
        <v>4</v>
      </c>
      <c r="C28" s="344"/>
      <c r="D28" s="343">
        <v>2</v>
      </c>
      <c r="E28" s="344"/>
      <c r="F28" s="343"/>
      <c r="G28" s="344"/>
      <c r="H28" s="44"/>
      <c r="I28" s="45">
        <f>D13+D14+D15+F13+F14+F15+H13+H14+H15</f>
        <v>141</v>
      </c>
      <c r="J28" s="45">
        <f>E13+E14+E15+G13+G14+G15+I13+I14+I15</f>
        <v>132</v>
      </c>
      <c r="K28" s="45">
        <f>I28-J28</f>
        <v>9</v>
      </c>
    </row>
    <row r="29" spans="1:11" ht="24" customHeight="1">
      <c r="A29" s="2" t="str">
        <f>A16</f>
        <v>NNM Fusion 13</v>
      </c>
      <c r="B29" s="343">
        <v>2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Zia Storm 14</v>
      </c>
      <c r="B30" s="343">
        <v>2</v>
      </c>
      <c r="C30" s="344"/>
      <c r="D30" s="343">
        <v>4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Amarillo Xtreme 12 Venom</v>
      </c>
      <c r="B31" s="343">
        <v>4</v>
      </c>
      <c r="C31" s="344"/>
      <c r="D31" s="343">
        <v>2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DBK 12 Black Hernandez</v>
      </c>
      <c r="C35" s="325"/>
      <c r="D35" s="323" t="str">
        <f>A30</f>
        <v>Zia Storm 14</v>
      </c>
      <c r="E35" s="325"/>
      <c r="F35" s="346" t="str">
        <f>A16</f>
        <v>NNM Fusion 13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NNM Fusion 13</v>
      </c>
      <c r="C36" s="325"/>
      <c r="D36" s="323" t="str">
        <f>A22</f>
        <v>Amarillo Xtreme 12 Venom</v>
      </c>
      <c r="E36" s="325"/>
      <c r="F36" s="346" t="str">
        <f>A13</f>
        <v>DBK 12 Black Hernandez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DBK 12 Black Hernandez</v>
      </c>
      <c r="C37" s="325"/>
      <c r="D37" s="323" t="str">
        <f>A31</f>
        <v>Amarillo Xtreme 12 Venom</v>
      </c>
      <c r="E37" s="325"/>
      <c r="F37" s="346" t="str">
        <f>A30</f>
        <v>Zia Storm 14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NNM Fusion 13</v>
      </c>
      <c r="C38" s="325"/>
      <c r="D38" s="323" t="str">
        <f>A30</f>
        <v>Zia Storm 14</v>
      </c>
      <c r="E38" s="325"/>
      <c r="F38" s="346" t="str">
        <f>A28</f>
        <v>DBK 12 Black Hernandez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Zia Storm 14</v>
      </c>
      <c r="C39" s="325"/>
      <c r="D39" s="323" t="str">
        <f>A31</f>
        <v>Amarillo Xtreme 12 Venom</v>
      </c>
      <c r="E39" s="325"/>
      <c r="F39" s="346" t="str">
        <f>A16</f>
        <v>NNM Fusion 13</v>
      </c>
      <c r="G39" s="346"/>
    </row>
    <row r="40" spans="1:7" ht="18" customHeight="1">
      <c r="A40" s="3" t="s">
        <v>26</v>
      </c>
      <c r="B40" s="323" t="str">
        <f>A13</f>
        <v>DBK 12 Black Hernandez</v>
      </c>
      <c r="C40" s="325"/>
      <c r="D40" s="323" t="str">
        <f>A29</f>
        <v>NNM Fusion 13</v>
      </c>
      <c r="E40" s="325"/>
      <c r="F40" s="346" t="str">
        <f>A22</f>
        <v>Amarillo Xtreme 12 Venom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B1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Pools!D87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Pools!D88</f>
        <v>ABQ Convention Center Ct. 17</v>
      </c>
    </row>
    <row r="5" spans="1:2" s="26" customFormat="1" ht="13.5">
      <c r="A5" s="38" t="s">
        <v>5</v>
      </c>
      <c r="B5" s="26" t="str">
        <f>Pools!A78</f>
        <v>Division IV-B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68</v>
      </c>
      <c r="D9" s="11"/>
      <c r="E9" s="11"/>
      <c r="F9" s="11"/>
      <c r="G9" s="11"/>
    </row>
    <row r="10" spans="1:7" ht="12.75">
      <c r="A10" s="11" t="s">
        <v>23</v>
      </c>
      <c r="B10" s="13">
        <v>17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SC Scorchers 13</v>
      </c>
      <c r="C12" s="324"/>
      <c r="D12" s="323" t="str">
        <f>A16</f>
        <v>District 12 Sisterhood 13</v>
      </c>
      <c r="E12" s="325"/>
      <c r="F12" s="323" t="str">
        <f>A19</f>
        <v>DBK 14 Red Rose</v>
      </c>
      <c r="G12" s="325"/>
      <c r="H12" s="326" t="str">
        <f>A22</f>
        <v>NM Cactus 13 Black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Pools!D90</f>
        <v>SC Scorchers 13</v>
      </c>
      <c r="B13" s="330"/>
      <c r="C13" s="331"/>
      <c r="D13" s="40">
        <v>25</v>
      </c>
      <c r="E13" s="40">
        <v>18</v>
      </c>
      <c r="F13" s="40">
        <v>25</v>
      </c>
      <c r="G13" s="40">
        <v>19</v>
      </c>
      <c r="H13" s="40">
        <v>27</v>
      </c>
      <c r="I13" s="40">
        <v>25</v>
      </c>
      <c r="J13" s="327">
        <v>1</v>
      </c>
      <c r="K13" s="336">
        <v>3</v>
      </c>
      <c r="L13" s="337"/>
    </row>
    <row r="14" spans="1:12" s="41" customFormat="1" ht="24" customHeight="1">
      <c r="A14" s="328"/>
      <c r="B14" s="332"/>
      <c r="C14" s="333"/>
      <c r="D14" s="40">
        <v>16</v>
      </c>
      <c r="E14" s="40">
        <v>25</v>
      </c>
      <c r="F14" s="40">
        <v>18</v>
      </c>
      <c r="G14" s="40">
        <v>25</v>
      </c>
      <c r="H14" s="40">
        <v>24</v>
      </c>
      <c r="I14" s="40">
        <v>26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Pools!D91</f>
        <v>District 12 Sisterhood 13</v>
      </c>
      <c r="B16" s="42">
        <f>IF(E13&gt;0,E13," ")</f>
        <v>18</v>
      </c>
      <c r="C16" s="42">
        <f>IF(D13&gt;0,D13," ")</f>
        <v>25</v>
      </c>
      <c r="D16" s="330"/>
      <c r="E16" s="331"/>
      <c r="F16" s="40">
        <v>5</v>
      </c>
      <c r="G16" s="40">
        <v>25</v>
      </c>
      <c r="H16" s="40">
        <v>26</v>
      </c>
      <c r="I16" s="40">
        <v>28</v>
      </c>
      <c r="J16" s="327">
        <v>2</v>
      </c>
      <c r="K16" s="336">
        <v>4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16</v>
      </c>
      <c r="D17" s="332"/>
      <c r="E17" s="333"/>
      <c r="F17" s="40">
        <v>13</v>
      </c>
      <c r="G17" s="40">
        <v>25</v>
      </c>
      <c r="H17" s="40">
        <v>15</v>
      </c>
      <c r="I17" s="40">
        <v>25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Pools!D92</f>
        <v>DBK 14 Red Rose</v>
      </c>
      <c r="B19" s="42">
        <f>IF(G13&gt;0,G13," ")</f>
        <v>19</v>
      </c>
      <c r="C19" s="42">
        <f>IF(F13&gt;0,F13," ")</f>
        <v>25</v>
      </c>
      <c r="D19" s="42">
        <f>IF(G16&gt;0,G16," ")</f>
        <v>25</v>
      </c>
      <c r="E19" s="42">
        <f>IF(F16&gt;0,F16," ")</f>
        <v>5</v>
      </c>
      <c r="F19" s="43"/>
      <c r="G19" s="43"/>
      <c r="H19" s="40">
        <v>25</v>
      </c>
      <c r="I19" s="40">
        <v>20</v>
      </c>
      <c r="J19" s="327">
        <v>3</v>
      </c>
      <c r="K19" s="336">
        <v>1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18</v>
      </c>
      <c r="D20" s="42">
        <f>IF(G17&gt;0,G17," ")</f>
        <v>25</v>
      </c>
      <c r="E20" s="42">
        <f>IF(F17&gt;0,F17," ")</f>
        <v>13</v>
      </c>
      <c r="F20" s="43"/>
      <c r="G20" s="43"/>
      <c r="H20" s="40">
        <v>25</v>
      </c>
      <c r="I20" s="40">
        <v>12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Pools!D93</f>
        <v>NM Cactus 13 Black</v>
      </c>
      <c r="B22" s="42">
        <f>IF(I13&gt;0,I13," ")</f>
        <v>25</v>
      </c>
      <c r="C22" s="42">
        <f>IF(H13&gt;0,H13," ")</f>
        <v>27</v>
      </c>
      <c r="D22" s="42">
        <f>IF(I16&gt;0,I16," ")</f>
        <v>28</v>
      </c>
      <c r="E22" s="42">
        <f>IF(H16&gt;0,H16," ")</f>
        <v>26</v>
      </c>
      <c r="F22" s="42">
        <f>IF(I19&gt;0,I19," ")</f>
        <v>20</v>
      </c>
      <c r="G22" s="42">
        <f>IF(H19&gt;0,H19," ")</f>
        <v>25</v>
      </c>
      <c r="H22" s="330"/>
      <c r="I22" s="331"/>
      <c r="J22" s="327">
        <v>4</v>
      </c>
      <c r="K22" s="336">
        <v>2</v>
      </c>
      <c r="L22" s="337"/>
    </row>
    <row r="23" spans="1:12" s="41" customFormat="1" ht="24" customHeight="1">
      <c r="A23" s="328"/>
      <c r="B23" s="42">
        <f>IF(I14&gt;0,I14," ")</f>
        <v>26</v>
      </c>
      <c r="C23" s="42">
        <f>IF(H14&gt;0,H14," ")</f>
        <v>24</v>
      </c>
      <c r="D23" s="42">
        <f>IF(I17&gt;0,I17," ")</f>
        <v>25</v>
      </c>
      <c r="E23" s="42">
        <f>IF(H17&gt;0,H17," ")</f>
        <v>15</v>
      </c>
      <c r="F23" s="42">
        <f>IF(I20&gt;0,I20," ")</f>
        <v>12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SC Scorchers 13</v>
      </c>
      <c r="B28" s="343"/>
      <c r="C28" s="344"/>
      <c r="D28" s="343"/>
      <c r="E28" s="344"/>
      <c r="F28" s="343"/>
      <c r="G28" s="344"/>
      <c r="H28" s="44"/>
      <c r="I28" s="45">
        <f>D13+D14+D15+F13+F14+F15+H13+H14+H15</f>
        <v>135</v>
      </c>
      <c r="J28" s="45">
        <f>E13+E14+E15+G13+G14+G15+I13+I14+I15</f>
        <v>138</v>
      </c>
      <c r="K28" s="45">
        <f>I28-J28</f>
        <v>-3</v>
      </c>
    </row>
    <row r="29" spans="1:11" ht="24" customHeight="1">
      <c r="A29" s="2" t="str">
        <f>A16</f>
        <v>District 12 Sisterhood 13</v>
      </c>
      <c r="B29" s="343"/>
      <c r="C29" s="344"/>
      <c r="D29" s="343"/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DBK 14 Red Rose</v>
      </c>
      <c r="B30" s="343"/>
      <c r="C30" s="344"/>
      <c r="D30" s="343"/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13 Black</v>
      </c>
      <c r="B31" s="343"/>
      <c r="C31" s="344"/>
      <c r="D31" s="343"/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0</v>
      </c>
      <c r="C32" s="345"/>
      <c r="D32" s="345">
        <f>SUM(D28:E31)</f>
        <v>0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SC Scorchers 13</v>
      </c>
      <c r="C35" s="325"/>
      <c r="D35" s="323" t="str">
        <f>A30</f>
        <v>DBK 14 Red Rose</v>
      </c>
      <c r="E35" s="325"/>
      <c r="F35" s="346" t="str">
        <f>A16</f>
        <v>District 12 Sisterhood 13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District 12 Sisterhood 13</v>
      </c>
      <c r="C36" s="325"/>
      <c r="D36" s="323" t="str">
        <f>A22</f>
        <v>NM Cactus 13 Black</v>
      </c>
      <c r="E36" s="325"/>
      <c r="F36" s="346" t="str">
        <f>A13</f>
        <v>SC Scorchers 13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SC Scorchers 13</v>
      </c>
      <c r="C37" s="325"/>
      <c r="D37" s="323" t="str">
        <f>A31</f>
        <v>NM Cactus 13 Black</v>
      </c>
      <c r="E37" s="325"/>
      <c r="F37" s="346" t="str">
        <f>A30</f>
        <v>DBK 14 Red Rose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District 12 Sisterhood 13</v>
      </c>
      <c r="C38" s="325"/>
      <c r="D38" s="323" t="str">
        <f>A30</f>
        <v>DBK 14 Red Rose</v>
      </c>
      <c r="E38" s="325"/>
      <c r="F38" s="346" t="str">
        <f>A28</f>
        <v>SC Scorchers 13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DBK 14 Red Rose</v>
      </c>
      <c r="C39" s="325"/>
      <c r="D39" s="323" t="str">
        <f>A31</f>
        <v>NM Cactus 13 Black</v>
      </c>
      <c r="E39" s="325"/>
      <c r="F39" s="346" t="str">
        <f>A16</f>
        <v>District 12 Sisterhood 13</v>
      </c>
      <c r="G39" s="346"/>
    </row>
    <row r="40" spans="1:7" ht="18" customHeight="1">
      <c r="A40" s="3" t="s">
        <v>26</v>
      </c>
      <c r="B40" s="323" t="str">
        <f>A13</f>
        <v>SC Scorchers 13</v>
      </c>
      <c r="C40" s="325"/>
      <c r="D40" s="323" t="str">
        <f>A29</f>
        <v>District 12 Sisterhood 13</v>
      </c>
      <c r="E40" s="325"/>
      <c r="F40" s="346" t="str">
        <f>A22</f>
        <v>NM Cactus 13 Black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F26:H26"/>
    <mergeCell ref="I26:J26"/>
    <mergeCell ref="B29:C29"/>
    <mergeCell ref="D29:E29"/>
    <mergeCell ref="F29:G29"/>
    <mergeCell ref="B34:C34"/>
    <mergeCell ref="D34:E34"/>
    <mergeCell ref="F34:G34"/>
    <mergeCell ref="I34:L34"/>
    <mergeCell ref="F30:G30"/>
    <mergeCell ref="K16:L18"/>
    <mergeCell ref="J19:J21"/>
    <mergeCell ref="K19:L21"/>
    <mergeCell ref="A22:A24"/>
    <mergeCell ref="H22:I24"/>
    <mergeCell ref="J22:J24"/>
    <mergeCell ref="K22:L24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B32:C32"/>
    <mergeCell ref="D32:E32"/>
    <mergeCell ref="F32:G32"/>
    <mergeCell ref="B27:C27"/>
    <mergeCell ref="D27:E27"/>
    <mergeCell ref="B31:C31"/>
    <mergeCell ref="D31:E31"/>
    <mergeCell ref="F27:G27"/>
    <mergeCell ref="B28:C28"/>
    <mergeCell ref="D28:E28"/>
    <mergeCell ref="A13:A15"/>
    <mergeCell ref="B13:C15"/>
    <mergeCell ref="A16:A18"/>
    <mergeCell ref="D16:E18"/>
    <mergeCell ref="A19:A21"/>
    <mergeCell ref="F31:G31"/>
    <mergeCell ref="F28:G28"/>
    <mergeCell ref="B26:D26"/>
    <mergeCell ref="B30:C30"/>
    <mergeCell ref="D30:E30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6">
      <selection activeCell="C37" sqref="C37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350"/>
      <c r="I1" s="350"/>
    </row>
    <row r="2" spans="1:9" ht="20.25" customHeight="1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</row>
    <row r="3" spans="1:5" ht="9.75" customHeight="1">
      <c r="A3" s="351" t="s">
        <v>65</v>
      </c>
      <c r="B3" s="351"/>
      <c r="C3" s="351"/>
      <c r="D3" s="5"/>
      <c r="E3" s="5"/>
    </row>
    <row r="4" spans="1:9" ht="19.5">
      <c r="A4" s="352" t="str">
        <f>Pools!A78</f>
        <v>Division IV-B</v>
      </c>
      <c r="B4" s="352"/>
      <c r="C4" s="352"/>
      <c r="D4" s="352"/>
      <c r="E4" s="352"/>
      <c r="F4" s="352"/>
      <c r="G4" s="352"/>
      <c r="H4" s="352"/>
      <c r="I4" s="352"/>
    </row>
    <row r="5" spans="1:9" ht="19.5">
      <c r="A5" s="352" t="s">
        <v>33</v>
      </c>
      <c r="B5" s="352"/>
      <c r="C5" s="352"/>
      <c r="D5" s="352"/>
      <c r="E5" s="352"/>
      <c r="F5" s="352"/>
      <c r="G5" s="352"/>
      <c r="H5" s="352"/>
      <c r="I5" s="352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50"/>
      <c r="D7" s="48" t="s">
        <v>273</v>
      </c>
      <c r="E7" s="51" t="s">
        <v>32</v>
      </c>
      <c r="F7" s="48" t="s">
        <v>274</v>
      </c>
      <c r="H7" s="50"/>
    </row>
    <row r="8" ht="18" customHeight="1">
      <c r="E8" s="19"/>
    </row>
    <row r="9" spans="1:9" ht="18" customHeight="1">
      <c r="A9" s="353" t="s">
        <v>31</v>
      </c>
      <c r="B9" s="353"/>
      <c r="C9" s="353"/>
      <c r="D9" s="353"/>
      <c r="E9" s="353"/>
      <c r="F9" s="353"/>
      <c r="G9" s="353"/>
      <c r="H9" s="353"/>
      <c r="I9" s="353"/>
    </row>
    <row r="10" spans="4:8" ht="28.5" customHeight="1">
      <c r="D10" s="48"/>
      <c r="E10" s="51"/>
      <c r="F10" s="48"/>
      <c r="G10" s="48"/>
      <c r="H10" s="48"/>
    </row>
    <row r="11" spans="2:8" ht="30" customHeight="1" thickBot="1">
      <c r="B11" s="6"/>
      <c r="C11" s="6"/>
      <c r="D11" s="6"/>
      <c r="E11" s="16" t="s">
        <v>588</v>
      </c>
      <c r="F11" s="6"/>
      <c r="G11" s="6"/>
      <c r="H11" s="6"/>
    </row>
    <row r="12" spans="2:9" ht="30" customHeight="1">
      <c r="B12" s="6"/>
      <c r="C12" s="6"/>
      <c r="D12" s="6"/>
      <c r="E12" s="220" t="s">
        <v>41</v>
      </c>
      <c r="F12" s="6"/>
      <c r="G12" s="6"/>
      <c r="H12" s="6"/>
      <c r="I12" s="49"/>
    </row>
    <row r="13" spans="2:9" ht="30" customHeight="1" thickBot="1">
      <c r="B13" s="6"/>
      <c r="C13" s="221" t="s">
        <v>373</v>
      </c>
      <c r="D13" s="221"/>
      <c r="E13" s="222" t="str">
        <f>E34</f>
        <v>ABQ CC Ct. 3</v>
      </c>
      <c r="F13" s="221"/>
      <c r="G13" s="221" t="s">
        <v>368</v>
      </c>
      <c r="H13" s="6"/>
      <c r="I13" s="49"/>
    </row>
    <row r="14" spans="2:9" ht="30" customHeight="1">
      <c r="B14" s="6"/>
      <c r="C14" s="223"/>
      <c r="D14" s="6"/>
      <c r="E14" s="224" t="s">
        <v>69</v>
      </c>
      <c r="F14" s="6"/>
      <c r="G14" s="225" t="s">
        <v>701</v>
      </c>
      <c r="H14" s="6"/>
      <c r="I14" s="49"/>
    </row>
    <row r="15" spans="2:9" ht="30" customHeight="1" thickBot="1">
      <c r="B15" s="6"/>
      <c r="C15" s="226"/>
      <c r="D15" s="6"/>
      <c r="E15" s="227"/>
      <c r="F15" s="6"/>
      <c r="G15" s="228"/>
      <c r="H15" s="6"/>
      <c r="I15" s="49"/>
    </row>
    <row r="16" spans="2:9" ht="30" customHeight="1">
      <c r="B16" s="6"/>
      <c r="C16" s="226"/>
      <c r="D16" s="216"/>
      <c r="E16" s="229" t="s">
        <v>565</v>
      </c>
      <c r="F16" s="6"/>
      <c r="G16" s="228"/>
      <c r="H16" s="6"/>
      <c r="I16" s="49"/>
    </row>
    <row r="17" spans="2:9" ht="30" customHeight="1">
      <c r="B17" s="6"/>
      <c r="C17" s="226" t="s">
        <v>264</v>
      </c>
      <c r="D17" s="216"/>
      <c r="E17" s="16"/>
      <c r="F17" s="6"/>
      <c r="G17" s="228" t="s">
        <v>265</v>
      </c>
      <c r="H17" s="6"/>
      <c r="I17" s="49"/>
    </row>
    <row r="18" spans="2:9" ht="30" customHeight="1" thickBot="1">
      <c r="B18" s="230" t="s">
        <v>374</v>
      </c>
      <c r="C18" s="231" t="str">
        <f>D23</f>
        <v>ABQ CC Ct. 4</v>
      </c>
      <c r="D18" s="232"/>
      <c r="E18" s="16" t="s">
        <v>571</v>
      </c>
      <c r="F18" s="232"/>
      <c r="G18" s="233" t="str">
        <f>E13</f>
        <v>ABQ CC Ct. 3</v>
      </c>
      <c r="H18" s="221" t="s">
        <v>368</v>
      </c>
      <c r="I18" s="49"/>
    </row>
    <row r="19" spans="2:9" ht="30" customHeight="1">
      <c r="B19" s="223" t="s">
        <v>764</v>
      </c>
      <c r="C19" s="234" t="s">
        <v>66</v>
      </c>
      <c r="D19" s="232"/>
      <c r="E19" s="220" t="s">
        <v>54</v>
      </c>
      <c r="F19" s="6"/>
      <c r="G19" s="235" t="s">
        <v>114</v>
      </c>
      <c r="H19" s="225" t="s">
        <v>792</v>
      </c>
      <c r="I19" s="49"/>
    </row>
    <row r="20" spans="2:9" ht="30" customHeight="1" thickBot="1">
      <c r="B20" s="226"/>
      <c r="C20" s="226"/>
      <c r="D20" s="221" t="s">
        <v>374</v>
      </c>
      <c r="E20" s="222" t="str">
        <f>F7</f>
        <v>ABQ CC Ct. 4</v>
      </c>
      <c r="F20" s="221" t="s">
        <v>216</v>
      </c>
      <c r="G20" s="235"/>
      <c r="H20" s="228"/>
      <c r="I20" s="49"/>
    </row>
    <row r="21" spans="2:9" ht="30" customHeight="1">
      <c r="B21" s="226"/>
      <c r="C21" s="226"/>
      <c r="D21" s="223"/>
      <c r="E21" s="236" t="s">
        <v>574</v>
      </c>
      <c r="F21" s="225" t="s">
        <v>644</v>
      </c>
      <c r="G21" s="235"/>
      <c r="H21" s="228"/>
      <c r="I21" s="49"/>
    </row>
    <row r="22" spans="2:9" ht="30" customHeight="1" thickBot="1">
      <c r="B22" s="226"/>
      <c r="C22" s="226"/>
      <c r="D22" s="226" t="s">
        <v>44</v>
      </c>
      <c r="E22" s="227"/>
      <c r="F22" s="228" t="s">
        <v>43</v>
      </c>
      <c r="G22" s="228"/>
      <c r="H22" s="228"/>
      <c r="I22" s="49"/>
    </row>
    <row r="23" spans="2:9" ht="30" customHeight="1" thickBot="1">
      <c r="B23" s="226"/>
      <c r="C23" s="237" t="s">
        <v>374</v>
      </c>
      <c r="D23" s="231" t="str">
        <f>E47</f>
        <v>ABQ CC Ct. 4</v>
      </c>
      <c r="E23" s="229" t="s">
        <v>581</v>
      </c>
      <c r="F23" s="233" t="str">
        <f>E13</f>
        <v>ABQ CC Ct. 3</v>
      </c>
      <c r="G23" s="230" t="s">
        <v>216</v>
      </c>
      <c r="H23" s="228"/>
      <c r="I23" s="49"/>
    </row>
    <row r="24" spans="2:9" ht="30" customHeight="1" thickBot="1">
      <c r="B24" s="226"/>
      <c r="C24" s="6" t="s">
        <v>716</v>
      </c>
      <c r="D24" s="238" t="s">
        <v>71</v>
      </c>
      <c r="E24" s="16" t="s">
        <v>585</v>
      </c>
      <c r="F24" s="235" t="s">
        <v>49</v>
      </c>
      <c r="G24" s="232" t="s">
        <v>729</v>
      </c>
      <c r="H24" s="228"/>
      <c r="I24" s="49"/>
    </row>
    <row r="25" spans="2:9" ht="30" customHeight="1">
      <c r="B25" s="226"/>
      <c r="C25" s="6"/>
      <c r="D25" s="239"/>
      <c r="E25" s="220" t="s">
        <v>53</v>
      </c>
      <c r="F25" s="228"/>
      <c r="G25" s="6"/>
      <c r="H25" s="228"/>
      <c r="I25" s="49"/>
    </row>
    <row r="26" spans="2:9" ht="30" customHeight="1" thickBot="1">
      <c r="B26" s="226"/>
      <c r="C26" s="6"/>
      <c r="D26" s="240" t="s">
        <v>370</v>
      </c>
      <c r="E26" s="222" t="str">
        <f>D7</f>
        <v>ABQ CC Ct. 3</v>
      </c>
      <c r="F26" s="230" t="s">
        <v>371</v>
      </c>
      <c r="G26" s="6"/>
      <c r="H26" s="228"/>
      <c r="I26" s="49"/>
    </row>
    <row r="27" spans="2:9" ht="30" customHeight="1">
      <c r="B27" s="226"/>
      <c r="C27" s="6"/>
      <c r="D27" s="6"/>
      <c r="E27" s="236" t="s">
        <v>587</v>
      </c>
      <c r="F27" s="6" t="s">
        <v>637</v>
      </c>
      <c r="G27" s="6"/>
      <c r="H27" s="228"/>
      <c r="I27" s="49"/>
    </row>
    <row r="28" spans="2:9" ht="30" customHeight="1" thickBot="1">
      <c r="B28" s="234"/>
      <c r="C28" s="6"/>
      <c r="D28" s="6"/>
      <c r="E28" s="227"/>
      <c r="F28" s="6"/>
      <c r="G28" s="6"/>
      <c r="H28" s="228"/>
      <c r="I28" s="49"/>
    </row>
    <row r="29" spans="1:9" ht="30" customHeight="1">
      <c r="A29" s="364" t="s">
        <v>829</v>
      </c>
      <c r="B29" s="226" t="s">
        <v>266</v>
      </c>
      <c r="C29" s="6"/>
      <c r="D29" s="6"/>
      <c r="E29" s="229" t="s">
        <v>575</v>
      </c>
      <c r="F29" s="6"/>
      <c r="G29" s="6"/>
      <c r="H29" s="228" t="s">
        <v>267</v>
      </c>
      <c r="I29" s="16" t="s">
        <v>805</v>
      </c>
    </row>
    <row r="30" spans="1:9" ht="30" customHeight="1" thickBot="1">
      <c r="A30" s="241" t="s">
        <v>374</v>
      </c>
      <c r="B30" s="242" t="str">
        <f>C42</f>
        <v>ABQ CC Ct. 4</v>
      </c>
      <c r="C30" s="16"/>
      <c r="D30" s="17"/>
      <c r="E30" s="16"/>
      <c r="F30" s="16"/>
      <c r="G30" s="16"/>
      <c r="H30" s="243" t="str">
        <f>G18</f>
        <v>ABQ CC Ct. 3</v>
      </c>
      <c r="I30" s="240" t="s">
        <v>368</v>
      </c>
    </row>
    <row r="31" spans="1:9" ht="30" customHeight="1">
      <c r="A31" s="16" t="s">
        <v>34</v>
      </c>
      <c r="B31" s="239" t="s">
        <v>70</v>
      </c>
      <c r="C31" s="16"/>
      <c r="D31" s="16"/>
      <c r="E31" s="16"/>
      <c r="F31" s="16"/>
      <c r="G31" s="16"/>
      <c r="H31" s="244" t="s">
        <v>224</v>
      </c>
      <c r="I31" s="16" t="s">
        <v>35</v>
      </c>
    </row>
    <row r="32" spans="1:9" ht="30" customHeight="1" thickBot="1">
      <c r="A32" s="16" t="s">
        <v>36</v>
      </c>
      <c r="B32" s="239"/>
      <c r="C32" s="16"/>
      <c r="D32" s="232"/>
      <c r="E32" s="16" t="s">
        <v>580</v>
      </c>
      <c r="F32" s="232"/>
      <c r="G32" s="16"/>
      <c r="H32" s="244"/>
      <c r="I32" s="16" t="s">
        <v>36</v>
      </c>
    </row>
    <row r="33" spans="1:9" ht="30" customHeight="1">
      <c r="A33" s="16"/>
      <c r="B33" s="239"/>
      <c r="C33" s="16"/>
      <c r="D33" s="232"/>
      <c r="E33" s="220" t="s">
        <v>39</v>
      </c>
      <c r="F33" s="6"/>
      <c r="G33" s="16"/>
      <c r="H33" s="244"/>
      <c r="I33" s="49"/>
    </row>
    <row r="34" spans="1:9" ht="30" customHeight="1" thickBot="1">
      <c r="A34" s="16"/>
      <c r="B34" s="238"/>
      <c r="C34" s="16"/>
      <c r="D34" s="245" t="s">
        <v>667</v>
      </c>
      <c r="E34" s="222" t="str">
        <f>E26</f>
        <v>ABQ CC Ct. 3</v>
      </c>
      <c r="F34" s="221" t="s">
        <v>366</v>
      </c>
      <c r="G34" s="16"/>
      <c r="H34" s="244"/>
      <c r="I34" s="49"/>
    </row>
    <row r="35" spans="1:8" ht="30" customHeight="1">
      <c r="A35" s="16"/>
      <c r="B35" s="239"/>
      <c r="C35" s="16"/>
      <c r="D35" s="223"/>
      <c r="E35" s="224" t="s">
        <v>245</v>
      </c>
      <c r="F35" s="225" t="s">
        <v>668</v>
      </c>
      <c r="G35" s="17"/>
      <c r="H35" s="244"/>
    </row>
    <row r="36" spans="1:8" ht="30" customHeight="1" thickBot="1">
      <c r="A36" s="16"/>
      <c r="B36" s="239"/>
      <c r="C36" s="16"/>
      <c r="D36" s="226" t="s">
        <v>268</v>
      </c>
      <c r="E36" s="227"/>
      <c r="F36" s="228" t="s">
        <v>55</v>
      </c>
      <c r="G36" s="17"/>
      <c r="H36" s="244"/>
    </row>
    <row r="37" spans="1:8" ht="30" customHeight="1" thickBot="1">
      <c r="A37" s="16"/>
      <c r="B37" s="239"/>
      <c r="C37" s="245" t="s">
        <v>667</v>
      </c>
      <c r="D37" s="231" t="str">
        <f>D23</f>
        <v>ABQ CC Ct. 4</v>
      </c>
      <c r="E37" s="246" t="s">
        <v>586</v>
      </c>
      <c r="F37" s="233" t="str">
        <f>F23</f>
        <v>ABQ CC Ct. 3</v>
      </c>
      <c r="G37" s="240" t="s">
        <v>366</v>
      </c>
      <c r="H37" s="244"/>
    </row>
    <row r="38" spans="1:8" ht="30" customHeight="1" thickBot="1">
      <c r="A38" s="16"/>
      <c r="B38" s="239"/>
      <c r="C38" s="247" t="s">
        <v>742</v>
      </c>
      <c r="D38" s="238" t="s">
        <v>72</v>
      </c>
      <c r="E38" s="248" t="s">
        <v>573</v>
      </c>
      <c r="F38" s="235" t="s">
        <v>84</v>
      </c>
      <c r="G38" s="249" t="s">
        <v>760</v>
      </c>
      <c r="H38" s="244"/>
    </row>
    <row r="39" spans="1:9" ht="30" customHeight="1">
      <c r="A39" s="16"/>
      <c r="B39" s="239"/>
      <c r="C39" s="239"/>
      <c r="D39" s="239"/>
      <c r="E39" s="220" t="s">
        <v>40</v>
      </c>
      <c r="F39" s="228"/>
      <c r="G39" s="244"/>
      <c r="H39" s="244"/>
      <c r="I39" s="49"/>
    </row>
    <row r="40" spans="1:9" ht="30" customHeight="1" thickBot="1">
      <c r="A40" s="16"/>
      <c r="B40" s="239"/>
      <c r="C40" s="239"/>
      <c r="D40" s="240"/>
      <c r="E40" s="222" t="str">
        <f>E20</f>
        <v>ABQ CC Ct. 4</v>
      </c>
      <c r="F40" s="230" t="s">
        <v>365</v>
      </c>
      <c r="G40" s="244"/>
      <c r="H40" s="244"/>
      <c r="I40" s="49"/>
    </row>
    <row r="41" spans="1:9" ht="30" customHeight="1">
      <c r="A41" s="16"/>
      <c r="B41" s="239"/>
      <c r="C41" s="238" t="s">
        <v>269</v>
      </c>
      <c r="D41" s="6" t="s">
        <v>211</v>
      </c>
      <c r="E41" s="224" t="s">
        <v>248</v>
      </c>
      <c r="F41" s="6"/>
      <c r="G41" s="244" t="s">
        <v>270</v>
      </c>
      <c r="H41" s="244"/>
      <c r="I41" s="49"/>
    </row>
    <row r="42" spans="1:9" ht="30" customHeight="1" thickBot="1">
      <c r="A42" s="16"/>
      <c r="B42" s="250" t="s">
        <v>667</v>
      </c>
      <c r="C42" s="242" t="str">
        <f>D37</f>
        <v>ABQ CC Ct. 4</v>
      </c>
      <c r="D42" s="6"/>
      <c r="E42" s="251"/>
      <c r="F42" s="6"/>
      <c r="G42" s="252" t="str">
        <f>G18</f>
        <v>ABQ CC Ct. 3</v>
      </c>
      <c r="H42" s="250" t="s">
        <v>366</v>
      </c>
      <c r="I42" s="49"/>
    </row>
    <row r="43" spans="1:9" ht="30" customHeight="1">
      <c r="A43" s="16"/>
      <c r="B43" s="16" t="s">
        <v>801</v>
      </c>
      <c r="C43" s="239" t="s">
        <v>226</v>
      </c>
      <c r="D43" s="6"/>
      <c r="E43" s="229" t="s">
        <v>566</v>
      </c>
      <c r="F43" s="6"/>
      <c r="G43" s="244" t="s">
        <v>62</v>
      </c>
      <c r="H43" s="16" t="s">
        <v>798</v>
      </c>
      <c r="I43" s="49"/>
    </row>
    <row r="44" spans="1:9" ht="30" customHeight="1">
      <c r="A44" s="16"/>
      <c r="B44" s="16"/>
      <c r="C44" s="239"/>
      <c r="D44" s="16"/>
      <c r="E44" s="16"/>
      <c r="F44" s="16"/>
      <c r="G44" s="244"/>
      <c r="H44" s="16"/>
      <c r="I44" s="49"/>
    </row>
    <row r="45" spans="1:9" ht="30" customHeight="1" thickBot="1">
      <c r="A45" s="16"/>
      <c r="B45" s="16"/>
      <c r="C45" s="226"/>
      <c r="D45" s="6"/>
      <c r="E45" s="16" t="s">
        <v>572</v>
      </c>
      <c r="F45" s="6"/>
      <c r="G45" s="228"/>
      <c r="H45" s="16"/>
      <c r="I45" s="49"/>
    </row>
    <row r="46" spans="1:9" ht="30" customHeight="1">
      <c r="A46" s="16"/>
      <c r="B46" s="16"/>
      <c r="C46" s="226"/>
      <c r="D46" s="6"/>
      <c r="E46" s="220" t="s">
        <v>42</v>
      </c>
      <c r="F46" s="6"/>
      <c r="G46" s="228"/>
      <c r="H46" s="16"/>
      <c r="I46" s="49"/>
    </row>
    <row r="47" spans="1:9" ht="30" customHeight="1" thickBot="1">
      <c r="A47" s="16"/>
      <c r="B47" s="16"/>
      <c r="C47" s="253" t="s">
        <v>218</v>
      </c>
      <c r="D47" s="221"/>
      <c r="E47" s="222" t="str">
        <f>E40</f>
        <v>ABQ CC Ct. 4</v>
      </c>
      <c r="F47" s="221"/>
      <c r="G47" s="230" t="s">
        <v>360</v>
      </c>
      <c r="H47" s="16"/>
      <c r="I47" s="49"/>
    </row>
    <row r="48" spans="1:9" ht="30" customHeight="1">
      <c r="A48" s="16"/>
      <c r="B48" s="16"/>
      <c r="C48" s="254"/>
      <c r="D48" s="6"/>
      <c r="E48" s="224" t="s">
        <v>61</v>
      </c>
      <c r="F48" s="6"/>
      <c r="G48" s="254" t="s">
        <v>684</v>
      </c>
      <c r="H48" s="16"/>
      <c r="I48" s="49"/>
    </row>
    <row r="49" spans="1:9" ht="30" customHeight="1" thickBot="1">
      <c r="A49" s="16"/>
      <c r="B49" s="16"/>
      <c r="C49" s="6"/>
      <c r="D49" s="6"/>
      <c r="E49" s="227"/>
      <c r="F49" s="6"/>
      <c r="G49" s="6"/>
      <c r="H49" s="16"/>
      <c r="I49" s="49"/>
    </row>
    <row r="50" spans="1:9" ht="30" customHeight="1">
      <c r="A50" s="16"/>
      <c r="B50" s="16"/>
      <c r="C50" s="6"/>
      <c r="D50" s="216"/>
      <c r="E50" s="229" t="s">
        <v>584</v>
      </c>
      <c r="F50" s="6"/>
      <c r="G50" s="6"/>
      <c r="H50" s="16"/>
      <c r="I50" s="49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53"/>
      <c r="B53" s="22" t="s">
        <v>52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5:I5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5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350"/>
      <c r="I1" s="350"/>
    </row>
    <row r="2" spans="1:9" ht="20.25" customHeight="1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</row>
    <row r="3" spans="1:5" ht="9.75" customHeight="1">
      <c r="A3" s="351" t="s">
        <v>65</v>
      </c>
      <c r="B3" s="351"/>
      <c r="C3" s="351"/>
      <c r="D3" s="5"/>
      <c r="E3" s="5"/>
    </row>
    <row r="4" spans="1:9" ht="19.5">
      <c r="A4" s="352" t="str">
        <f>Pools!A78</f>
        <v>Division IV-B</v>
      </c>
      <c r="B4" s="352"/>
      <c r="C4" s="352"/>
      <c r="D4" s="352"/>
      <c r="E4" s="352"/>
      <c r="F4" s="352"/>
      <c r="G4" s="352"/>
      <c r="H4" s="352"/>
      <c r="I4" s="352"/>
    </row>
    <row r="5" spans="1:9" ht="19.5">
      <c r="A5" s="352" t="s">
        <v>57</v>
      </c>
      <c r="B5" s="352"/>
      <c r="C5" s="352"/>
      <c r="D5" s="352"/>
      <c r="E5" s="352"/>
      <c r="F5" s="352"/>
      <c r="G5" s="352"/>
      <c r="H5" s="352"/>
      <c r="I5" s="352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50"/>
      <c r="D7" s="48" t="s">
        <v>277</v>
      </c>
      <c r="E7" s="51" t="s">
        <v>32</v>
      </c>
      <c r="F7" s="48" t="s">
        <v>278</v>
      </c>
      <c r="H7" s="50"/>
    </row>
    <row r="8" ht="18" customHeight="1">
      <c r="E8" s="19"/>
    </row>
    <row r="9" spans="1:9" ht="18" customHeight="1">
      <c r="A9" s="353" t="s">
        <v>31</v>
      </c>
      <c r="B9" s="353"/>
      <c r="C9" s="353"/>
      <c r="D9" s="353"/>
      <c r="E9" s="353"/>
      <c r="F9" s="353"/>
      <c r="G9" s="353"/>
      <c r="H9" s="353"/>
      <c r="I9" s="353"/>
    </row>
    <row r="10" spans="4:8" ht="28.5" customHeight="1">
      <c r="D10" s="48"/>
      <c r="E10" s="51"/>
      <c r="F10" s="48"/>
      <c r="G10" s="48"/>
      <c r="H10" s="48"/>
    </row>
    <row r="11" spans="2:8" ht="30" customHeight="1" thickBot="1">
      <c r="B11" s="6"/>
      <c r="C11" s="6"/>
      <c r="D11" s="6"/>
      <c r="E11" s="16" t="s">
        <v>629</v>
      </c>
      <c r="F11" s="6"/>
      <c r="G11" s="6"/>
      <c r="H11" s="6"/>
    </row>
    <row r="12" spans="2:9" ht="30" customHeight="1">
      <c r="B12" s="6"/>
      <c r="C12" s="6"/>
      <c r="D12" s="6"/>
      <c r="E12" s="220" t="s">
        <v>41</v>
      </c>
      <c r="F12" s="6"/>
      <c r="G12" s="6"/>
      <c r="H12" s="6"/>
      <c r="I12" s="49"/>
    </row>
    <row r="13" spans="2:9" ht="30" customHeight="1" thickBot="1">
      <c r="B13" s="6"/>
      <c r="C13" s="221" t="s">
        <v>363</v>
      </c>
      <c r="D13" s="221"/>
      <c r="E13" s="222" t="str">
        <f>E34</f>
        <v>ABQ CC Ct. 7</v>
      </c>
      <c r="F13" s="221"/>
      <c r="G13" s="221" t="s">
        <v>369</v>
      </c>
      <c r="H13" s="6"/>
      <c r="I13" s="49"/>
    </row>
    <row r="14" spans="2:9" ht="30" customHeight="1">
      <c r="B14" s="6"/>
      <c r="C14" s="223"/>
      <c r="D14" s="6"/>
      <c r="E14" s="224" t="s">
        <v>69</v>
      </c>
      <c r="F14" s="6"/>
      <c r="G14" s="225" t="s">
        <v>676</v>
      </c>
      <c r="H14" s="6"/>
      <c r="I14" s="49"/>
    </row>
    <row r="15" spans="2:9" ht="30" customHeight="1" thickBot="1">
      <c r="B15" s="6"/>
      <c r="C15" s="226"/>
      <c r="D15" s="6"/>
      <c r="E15" s="227"/>
      <c r="F15" s="6"/>
      <c r="G15" s="228"/>
      <c r="H15" s="6"/>
      <c r="I15" s="49"/>
    </row>
    <row r="16" spans="2:9" ht="30" customHeight="1">
      <c r="B16" s="6"/>
      <c r="C16" s="226"/>
      <c r="D16" s="216"/>
      <c r="E16" s="229" t="s">
        <v>567</v>
      </c>
      <c r="F16" s="6"/>
      <c r="G16" s="228"/>
      <c r="H16" s="6"/>
      <c r="I16" s="49"/>
    </row>
    <row r="17" spans="2:9" ht="30" customHeight="1">
      <c r="B17" s="6"/>
      <c r="C17" s="226" t="s">
        <v>264</v>
      </c>
      <c r="D17" s="216"/>
      <c r="E17" s="16"/>
      <c r="F17" s="6"/>
      <c r="G17" s="228" t="s">
        <v>265</v>
      </c>
      <c r="H17" s="6"/>
      <c r="I17" s="49"/>
    </row>
    <row r="18" spans="2:9" ht="30" customHeight="1" thickBot="1">
      <c r="B18" s="230" t="s">
        <v>367</v>
      </c>
      <c r="C18" s="231" t="str">
        <f>D23</f>
        <v>ABQ CC Ct. 8</v>
      </c>
      <c r="D18" s="232"/>
      <c r="E18" s="16" t="s">
        <v>570</v>
      </c>
      <c r="F18" s="232"/>
      <c r="G18" s="233" t="str">
        <f>E13</f>
        <v>ABQ CC Ct. 7</v>
      </c>
      <c r="H18" s="221" t="s">
        <v>369</v>
      </c>
      <c r="I18" s="49"/>
    </row>
    <row r="19" spans="2:9" ht="30" customHeight="1">
      <c r="B19" s="223" t="s">
        <v>766</v>
      </c>
      <c r="C19" s="234" t="s">
        <v>66</v>
      </c>
      <c r="D19" s="232"/>
      <c r="E19" s="220" t="s">
        <v>54</v>
      </c>
      <c r="F19" s="6"/>
      <c r="G19" s="235" t="s">
        <v>114</v>
      </c>
      <c r="H19" s="225" t="s">
        <v>761</v>
      </c>
      <c r="I19" s="49"/>
    </row>
    <row r="20" spans="2:9" ht="30" customHeight="1" thickBot="1">
      <c r="B20" s="226"/>
      <c r="C20" s="226"/>
      <c r="D20" s="221" t="s">
        <v>219</v>
      </c>
      <c r="E20" s="222" t="str">
        <f>F7</f>
        <v>ABQ CC Ct. 8</v>
      </c>
      <c r="F20" s="221" t="s">
        <v>650</v>
      </c>
      <c r="G20" s="235"/>
      <c r="H20" s="228"/>
      <c r="I20" s="49"/>
    </row>
    <row r="21" spans="2:9" ht="30" customHeight="1">
      <c r="B21" s="226"/>
      <c r="C21" s="226"/>
      <c r="D21" s="223"/>
      <c r="E21" s="236" t="s">
        <v>578</v>
      </c>
      <c r="F21" s="225" t="s">
        <v>651</v>
      </c>
      <c r="G21" s="235"/>
      <c r="H21" s="228"/>
      <c r="I21" s="49"/>
    </row>
    <row r="22" spans="2:9" ht="30" customHeight="1" thickBot="1">
      <c r="B22" s="226"/>
      <c r="C22" s="226"/>
      <c r="D22" s="226" t="s">
        <v>44</v>
      </c>
      <c r="E22" s="227"/>
      <c r="F22" s="228" t="s">
        <v>43</v>
      </c>
      <c r="G22" s="228"/>
      <c r="H22" s="228"/>
      <c r="I22" s="49"/>
    </row>
    <row r="23" spans="2:9" ht="30" customHeight="1" thickBot="1">
      <c r="B23" s="226"/>
      <c r="C23" s="237" t="s">
        <v>367</v>
      </c>
      <c r="D23" s="231" t="str">
        <f>E47</f>
        <v>ABQ CC Ct. 8</v>
      </c>
      <c r="E23" s="229" t="s">
        <v>550</v>
      </c>
      <c r="F23" s="233" t="str">
        <f>E13</f>
        <v>ABQ CC Ct. 7</v>
      </c>
      <c r="G23" s="230" t="s">
        <v>638</v>
      </c>
      <c r="H23" s="228"/>
      <c r="I23" s="49"/>
    </row>
    <row r="24" spans="2:9" ht="30" customHeight="1" thickBot="1">
      <c r="B24" s="226"/>
      <c r="C24" s="6" t="s">
        <v>724</v>
      </c>
      <c r="D24" s="238" t="s">
        <v>71</v>
      </c>
      <c r="E24" s="16" t="s">
        <v>583</v>
      </c>
      <c r="F24" s="235" t="s">
        <v>49</v>
      </c>
      <c r="G24" s="232" t="s">
        <v>703</v>
      </c>
      <c r="H24" s="228"/>
      <c r="I24" s="49"/>
    </row>
    <row r="25" spans="2:9" ht="30" customHeight="1">
      <c r="B25" s="226"/>
      <c r="C25" s="6"/>
      <c r="D25" s="239"/>
      <c r="E25" s="220" t="s">
        <v>53</v>
      </c>
      <c r="F25" s="228"/>
      <c r="G25" s="6"/>
      <c r="H25" s="228"/>
      <c r="I25" s="49"/>
    </row>
    <row r="26" spans="2:9" ht="30" customHeight="1" thickBot="1">
      <c r="B26" s="226"/>
      <c r="C26" s="6"/>
      <c r="D26" s="240" t="s">
        <v>367</v>
      </c>
      <c r="E26" s="222" t="str">
        <f>D7</f>
        <v>ABQ CC Ct. 7</v>
      </c>
      <c r="F26" s="230" t="s">
        <v>638</v>
      </c>
      <c r="G26" s="6"/>
      <c r="H26" s="228"/>
      <c r="I26" s="49"/>
    </row>
    <row r="27" spans="2:9" ht="30" customHeight="1">
      <c r="B27" s="226"/>
      <c r="C27" s="6"/>
      <c r="D27" s="6"/>
      <c r="E27" s="236" t="s">
        <v>630</v>
      </c>
      <c r="F27" s="6" t="s">
        <v>639</v>
      </c>
      <c r="G27" s="6"/>
      <c r="H27" s="228"/>
      <c r="I27" s="49"/>
    </row>
    <row r="28" spans="2:9" ht="30" customHeight="1" thickBot="1">
      <c r="B28" s="234"/>
      <c r="C28" s="6"/>
      <c r="D28" s="6"/>
      <c r="E28" s="227"/>
      <c r="F28" s="6"/>
      <c r="G28" s="6"/>
      <c r="H28" s="228"/>
      <c r="I28" s="49"/>
    </row>
    <row r="29" spans="1:9" ht="30" customHeight="1">
      <c r="A29" s="364" t="s">
        <v>810</v>
      </c>
      <c r="B29" s="226" t="s">
        <v>266</v>
      </c>
      <c r="C29" s="6"/>
      <c r="D29" s="6"/>
      <c r="E29" s="229" t="s">
        <v>576</v>
      </c>
      <c r="F29" s="6"/>
      <c r="G29" s="6"/>
      <c r="H29" s="228" t="s">
        <v>267</v>
      </c>
      <c r="I29" s="16" t="s">
        <v>802</v>
      </c>
    </row>
    <row r="30" spans="1:9" ht="30" customHeight="1" thickBot="1">
      <c r="A30" s="241" t="s">
        <v>364</v>
      </c>
      <c r="B30" s="242" t="str">
        <f>C42</f>
        <v>ABQ CC Ct. 8</v>
      </c>
      <c r="C30" s="16"/>
      <c r="D30" s="17"/>
      <c r="E30" s="16"/>
      <c r="F30" s="16"/>
      <c r="G30" s="16"/>
      <c r="H30" s="243" t="str">
        <f>G18</f>
        <v>ABQ CC Ct. 7</v>
      </c>
      <c r="I30" s="240" t="s">
        <v>369</v>
      </c>
    </row>
    <row r="31" spans="1:9" ht="30" customHeight="1">
      <c r="A31" s="16" t="s">
        <v>38</v>
      </c>
      <c r="B31" s="239" t="s">
        <v>70</v>
      </c>
      <c r="C31" s="16"/>
      <c r="D31" s="16"/>
      <c r="E31" s="16"/>
      <c r="F31" s="16"/>
      <c r="G31" s="16"/>
      <c r="H31" s="244" t="s">
        <v>224</v>
      </c>
      <c r="I31" s="16" t="s">
        <v>37</v>
      </c>
    </row>
    <row r="32" spans="1:9" ht="30" customHeight="1" thickBot="1">
      <c r="A32" s="16" t="s">
        <v>36</v>
      </c>
      <c r="B32" s="239"/>
      <c r="C32" s="16"/>
      <c r="D32" s="232"/>
      <c r="E32" s="16" t="s">
        <v>579</v>
      </c>
      <c r="F32" s="232"/>
      <c r="G32" s="16"/>
      <c r="H32" s="244"/>
      <c r="I32" s="16"/>
    </row>
    <row r="33" spans="1:9" ht="30" customHeight="1">
      <c r="A33" s="16"/>
      <c r="B33" s="239"/>
      <c r="C33" s="16"/>
      <c r="D33" s="232"/>
      <c r="E33" s="220" t="s">
        <v>39</v>
      </c>
      <c r="F33" s="6"/>
      <c r="G33" s="16"/>
      <c r="H33" s="244"/>
      <c r="I33" s="49"/>
    </row>
    <row r="34" spans="1:9" ht="30" customHeight="1" thickBot="1">
      <c r="A34" s="16"/>
      <c r="B34" s="238"/>
      <c r="C34" s="16"/>
      <c r="D34" s="245" t="s">
        <v>377</v>
      </c>
      <c r="E34" s="222" t="str">
        <f>E26</f>
        <v>ABQ CC Ct. 7</v>
      </c>
      <c r="F34" s="221" t="s">
        <v>361</v>
      </c>
      <c r="G34" s="16"/>
      <c r="H34" s="244"/>
      <c r="I34" s="49"/>
    </row>
    <row r="35" spans="1:8" ht="30" customHeight="1">
      <c r="A35" s="16"/>
      <c r="B35" s="239"/>
      <c r="C35" s="16"/>
      <c r="D35" s="223" t="s">
        <v>743</v>
      </c>
      <c r="E35" s="224" t="s">
        <v>245</v>
      </c>
      <c r="F35" s="225" t="s">
        <v>731</v>
      </c>
      <c r="G35" s="17"/>
      <c r="H35" s="244"/>
    </row>
    <row r="36" spans="1:8" ht="30" customHeight="1" thickBot="1">
      <c r="A36" s="16"/>
      <c r="B36" s="239"/>
      <c r="C36" s="16"/>
      <c r="D36" s="226" t="s">
        <v>268</v>
      </c>
      <c r="E36" s="227"/>
      <c r="F36" s="228" t="s">
        <v>55</v>
      </c>
      <c r="G36" s="17"/>
      <c r="H36" s="244"/>
    </row>
    <row r="37" spans="1:8" ht="30" customHeight="1" thickBot="1">
      <c r="A37" s="16"/>
      <c r="B37" s="239"/>
      <c r="C37" s="241" t="s">
        <v>377</v>
      </c>
      <c r="D37" s="231" t="str">
        <f>D23</f>
        <v>ABQ CC Ct. 8</v>
      </c>
      <c r="E37" s="246" t="s">
        <v>631</v>
      </c>
      <c r="F37" s="233" t="str">
        <f>F23</f>
        <v>ABQ CC Ct. 7</v>
      </c>
      <c r="G37" s="240" t="s">
        <v>361</v>
      </c>
      <c r="H37" s="244"/>
    </row>
    <row r="38" spans="1:8" ht="30" customHeight="1" thickBot="1">
      <c r="A38" s="16"/>
      <c r="B38" s="239"/>
      <c r="C38" s="247" t="s">
        <v>743</v>
      </c>
      <c r="D38" s="238" t="s">
        <v>72</v>
      </c>
      <c r="E38" s="248" t="s">
        <v>577</v>
      </c>
      <c r="F38" s="235" t="s">
        <v>84</v>
      </c>
      <c r="G38" s="249" t="s">
        <v>731</v>
      </c>
      <c r="H38" s="244"/>
    </row>
    <row r="39" spans="1:9" ht="30" customHeight="1">
      <c r="A39" s="16"/>
      <c r="B39" s="239"/>
      <c r="C39" s="239"/>
      <c r="D39" s="239"/>
      <c r="E39" s="220" t="s">
        <v>40</v>
      </c>
      <c r="F39" s="228"/>
      <c r="G39" s="244"/>
      <c r="H39" s="244"/>
      <c r="I39" s="49"/>
    </row>
    <row r="40" spans="1:9" ht="30" customHeight="1" thickBot="1">
      <c r="A40" s="16"/>
      <c r="B40" s="239"/>
      <c r="C40" s="239"/>
      <c r="D40" s="240" t="s">
        <v>375</v>
      </c>
      <c r="E40" s="222" t="str">
        <f>E20</f>
        <v>ABQ CC Ct. 8</v>
      </c>
      <c r="F40" s="230" t="s">
        <v>217</v>
      </c>
      <c r="G40" s="244"/>
      <c r="H40" s="244"/>
      <c r="I40" s="49"/>
    </row>
    <row r="41" spans="1:9" ht="30" customHeight="1">
      <c r="A41" s="16"/>
      <c r="B41" s="239"/>
      <c r="C41" s="238" t="s">
        <v>269</v>
      </c>
      <c r="D41" s="6"/>
      <c r="E41" s="224" t="s">
        <v>248</v>
      </c>
      <c r="F41" s="6" t="s">
        <v>665</v>
      </c>
      <c r="G41" s="244" t="s">
        <v>270</v>
      </c>
      <c r="H41" s="244"/>
      <c r="I41" s="49"/>
    </row>
    <row r="42" spans="1:9" ht="30" customHeight="1" thickBot="1">
      <c r="A42" s="16"/>
      <c r="B42" s="250" t="s">
        <v>364</v>
      </c>
      <c r="C42" s="242" t="str">
        <f>D37</f>
        <v>ABQ CC Ct. 8</v>
      </c>
      <c r="D42" s="6"/>
      <c r="E42" s="251"/>
      <c r="F42" s="6"/>
      <c r="G42" s="252" t="str">
        <f>G18</f>
        <v>ABQ CC Ct. 7</v>
      </c>
      <c r="H42" s="250" t="s">
        <v>361</v>
      </c>
      <c r="I42" s="49"/>
    </row>
    <row r="43" spans="1:9" ht="30" customHeight="1">
      <c r="A43" s="16"/>
      <c r="B43" s="16" t="s">
        <v>796</v>
      </c>
      <c r="C43" s="239" t="s">
        <v>226</v>
      </c>
      <c r="D43" s="6"/>
      <c r="E43" s="229" t="s">
        <v>568</v>
      </c>
      <c r="F43" s="6"/>
      <c r="G43" s="244" t="s">
        <v>62</v>
      </c>
      <c r="H43" s="16" t="s">
        <v>742</v>
      </c>
      <c r="I43" s="49"/>
    </row>
    <row r="44" spans="1:9" ht="30" customHeight="1">
      <c r="A44" s="16"/>
      <c r="B44" s="16"/>
      <c r="C44" s="239"/>
      <c r="D44" s="16"/>
      <c r="E44" s="16"/>
      <c r="F44" s="16"/>
      <c r="G44" s="244"/>
      <c r="H44" s="16"/>
      <c r="I44" s="49"/>
    </row>
    <row r="45" spans="1:9" ht="30" customHeight="1" thickBot="1">
      <c r="A45" s="16"/>
      <c r="B45" s="16"/>
      <c r="C45" s="226"/>
      <c r="D45" s="6"/>
      <c r="E45" s="16" t="s">
        <v>569</v>
      </c>
      <c r="F45" s="6"/>
      <c r="G45" s="228"/>
      <c r="H45" s="16"/>
      <c r="I45" s="49"/>
    </row>
    <row r="46" spans="1:9" ht="30" customHeight="1">
      <c r="A46" s="16"/>
      <c r="B46" s="16"/>
      <c r="C46" s="226"/>
      <c r="D46" s="6"/>
      <c r="E46" s="220" t="s">
        <v>42</v>
      </c>
      <c r="F46" s="6"/>
      <c r="G46" s="228"/>
      <c r="H46" s="16"/>
      <c r="I46" s="49"/>
    </row>
    <row r="47" spans="1:9" ht="30" customHeight="1" thickBot="1">
      <c r="A47" s="16"/>
      <c r="B47" s="16"/>
      <c r="C47" s="253" t="s">
        <v>364</v>
      </c>
      <c r="D47" s="221"/>
      <c r="E47" s="222" t="str">
        <f>E40</f>
        <v>ABQ CC Ct. 8</v>
      </c>
      <c r="F47" s="221"/>
      <c r="G47" s="230" t="s">
        <v>376</v>
      </c>
      <c r="H47" s="16"/>
      <c r="I47" s="49"/>
    </row>
    <row r="48" spans="1:9" ht="30" customHeight="1">
      <c r="A48" s="16"/>
      <c r="B48" s="16"/>
      <c r="C48" s="254"/>
      <c r="D48" s="6"/>
      <c r="E48" s="224" t="s">
        <v>61</v>
      </c>
      <c r="F48" s="6"/>
      <c r="G48" s="254" t="s">
        <v>697</v>
      </c>
      <c r="H48" s="16"/>
      <c r="I48" s="49"/>
    </row>
    <row r="49" spans="1:9" ht="30" customHeight="1" thickBot="1">
      <c r="A49" s="16"/>
      <c r="B49" s="16"/>
      <c r="C49" s="6"/>
      <c r="D49" s="6"/>
      <c r="E49" s="227"/>
      <c r="F49" s="6"/>
      <c r="G49" s="6"/>
      <c r="H49" s="16"/>
      <c r="I49" s="49"/>
    </row>
    <row r="50" spans="1:9" ht="30" customHeight="1">
      <c r="A50" s="16"/>
      <c r="B50" s="16"/>
      <c r="C50" s="6"/>
      <c r="D50" s="216"/>
      <c r="E50" s="229" t="s">
        <v>582</v>
      </c>
      <c r="F50" s="6"/>
      <c r="G50" s="6"/>
      <c r="H50" s="16"/>
      <c r="I50" s="49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53"/>
      <c r="B53" s="22" t="s">
        <v>52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5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M13" sqref="M1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Pools!B96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Pools!B97</f>
        <v>ABQ Convention Center Ct. 18</v>
      </c>
    </row>
    <row r="5" spans="1:2" s="26" customFormat="1" ht="13.5">
      <c r="A5" s="38" t="s">
        <v>5</v>
      </c>
      <c r="B5" s="26" t="str">
        <f>Pools!A95</f>
        <v>Division V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EP Stars 12 Red</v>
      </c>
      <c r="C12" s="324"/>
      <c r="D12" s="323" t="str">
        <f>A16</f>
        <v>ABQ Warriors 11-12 Pink</v>
      </c>
      <c r="E12" s="325"/>
      <c r="F12" s="323" t="str">
        <f>A19</f>
        <v>TAV 12</v>
      </c>
      <c r="G12" s="325"/>
      <c r="H12" s="326" t="str">
        <f>A22</f>
        <v>NEVBC 12 Purple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Pools!B99</f>
        <v>EP Stars 12 Red</v>
      </c>
      <c r="B13" s="330"/>
      <c r="C13" s="331"/>
      <c r="D13" s="40">
        <v>25</v>
      </c>
      <c r="E13" s="40">
        <v>10</v>
      </c>
      <c r="F13" s="40">
        <v>25</v>
      </c>
      <c r="G13" s="40">
        <v>13</v>
      </c>
      <c r="H13" s="40">
        <v>25</v>
      </c>
      <c r="I13" s="40">
        <v>4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11</v>
      </c>
      <c r="F14" s="40">
        <v>25</v>
      </c>
      <c r="G14" s="40">
        <v>15</v>
      </c>
      <c r="H14" s="40">
        <v>25</v>
      </c>
      <c r="I14" s="40">
        <v>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Pools!B100</f>
        <v>ABQ Warriors 11-12 Pink</v>
      </c>
      <c r="B16" s="42">
        <f>IF(E13&gt;0,E13," ")</f>
        <v>10</v>
      </c>
      <c r="C16" s="42">
        <f>IF(D13&gt;0,D13," ")</f>
        <v>25</v>
      </c>
      <c r="D16" s="330"/>
      <c r="E16" s="331"/>
      <c r="F16" s="40">
        <v>24</v>
      </c>
      <c r="G16" s="40">
        <v>26</v>
      </c>
      <c r="H16" s="40">
        <v>25</v>
      </c>
      <c r="I16" s="40">
        <v>6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11</v>
      </c>
      <c r="C17" s="42">
        <f>IF(D14&gt;0,D14," ")</f>
        <v>25</v>
      </c>
      <c r="D17" s="332"/>
      <c r="E17" s="333"/>
      <c r="F17" s="40">
        <v>25</v>
      </c>
      <c r="G17" s="40">
        <v>7</v>
      </c>
      <c r="H17" s="40">
        <v>25</v>
      </c>
      <c r="I17" s="40">
        <v>8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>
        <v>13</v>
      </c>
      <c r="G18" s="40">
        <v>15</v>
      </c>
      <c r="H18" s="40"/>
      <c r="I18" s="40"/>
      <c r="J18" s="329"/>
      <c r="K18" s="340"/>
      <c r="L18" s="341"/>
    </row>
    <row r="19" spans="1:12" s="41" customFormat="1" ht="24" customHeight="1">
      <c r="A19" s="327" t="str">
        <f>Pools!B101</f>
        <v>TAV 12</v>
      </c>
      <c r="B19" s="42">
        <f>IF(G13&gt;0,G13," ")</f>
        <v>13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7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15</v>
      </c>
      <c r="C20" s="42">
        <f>IF(F14&gt;0,F14," ")</f>
        <v>25</v>
      </c>
      <c r="D20" s="42">
        <f>IF(G17&gt;0,G17," ")</f>
        <v>7</v>
      </c>
      <c r="E20" s="42">
        <f>IF(F17&gt;0,F17," ")</f>
        <v>25</v>
      </c>
      <c r="F20" s="43"/>
      <c r="G20" s="43"/>
      <c r="H20" s="40">
        <v>25</v>
      </c>
      <c r="I20" s="40">
        <v>10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>
        <f>IF(G18&gt;0,G18," ")</f>
        <v>15</v>
      </c>
      <c r="E21" s="42">
        <f>IF(F18&gt;0,F18," ")</f>
        <v>13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Pools!B102</f>
        <v>NEVBC 12 Purple</v>
      </c>
      <c r="B22" s="42">
        <f>IF(I13&gt;0,I13," ")</f>
        <v>4</v>
      </c>
      <c r="C22" s="42">
        <f>IF(H13&gt;0,H13," ")</f>
        <v>25</v>
      </c>
      <c r="D22" s="42">
        <f>IF(I16&gt;0,I16," ")</f>
        <v>6</v>
      </c>
      <c r="E22" s="42">
        <f>IF(H16&gt;0,H16," ")</f>
        <v>25</v>
      </c>
      <c r="F22" s="42">
        <f>IF(I19&gt;0,I19," ")</f>
        <v>7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5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10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EP Stars 12 Red</v>
      </c>
      <c r="B28" s="343"/>
      <c r="C28" s="344"/>
      <c r="D28" s="343"/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58</v>
      </c>
      <c r="K28" s="45">
        <f>I28-J28</f>
        <v>92</v>
      </c>
    </row>
    <row r="29" spans="1:11" ht="24" customHeight="1">
      <c r="A29" s="2" t="str">
        <f>A16</f>
        <v>ABQ Warriors 11-12 Pink</v>
      </c>
      <c r="B29" s="343"/>
      <c r="C29" s="344"/>
      <c r="D29" s="343"/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TAV 12</v>
      </c>
      <c r="B30" s="343"/>
      <c r="C30" s="344"/>
      <c r="D30" s="343"/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12 Purple</v>
      </c>
      <c r="B31" s="343"/>
      <c r="C31" s="344"/>
      <c r="D31" s="343"/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0</v>
      </c>
      <c r="C32" s="345"/>
      <c r="D32" s="345">
        <f>SUM(D28:E31)</f>
        <v>0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EP Stars 12 Red</v>
      </c>
      <c r="C35" s="325"/>
      <c r="D35" s="323" t="str">
        <f>A30</f>
        <v>TAV 12</v>
      </c>
      <c r="E35" s="325"/>
      <c r="F35" s="346" t="str">
        <f>A16</f>
        <v>ABQ Warriors 11-12 Pink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ABQ Warriors 11-12 Pink</v>
      </c>
      <c r="C36" s="325"/>
      <c r="D36" s="323" t="str">
        <f>A22</f>
        <v>NEVBC 12 Purple</v>
      </c>
      <c r="E36" s="325"/>
      <c r="F36" s="346" t="str">
        <f>A13</f>
        <v>EP Stars 12 Red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EP Stars 12 Red</v>
      </c>
      <c r="C37" s="325"/>
      <c r="D37" s="323" t="str">
        <f>A31</f>
        <v>NEVBC 12 Purple</v>
      </c>
      <c r="E37" s="325"/>
      <c r="F37" s="346" t="str">
        <f>A30</f>
        <v>TAV 12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ABQ Warriors 11-12 Pink</v>
      </c>
      <c r="C38" s="325"/>
      <c r="D38" s="323" t="str">
        <f>A30</f>
        <v>TAV 12</v>
      </c>
      <c r="E38" s="325"/>
      <c r="F38" s="346" t="str">
        <f>A28</f>
        <v>EP Stars 12 Red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TAV 12</v>
      </c>
      <c r="C39" s="325"/>
      <c r="D39" s="323" t="str">
        <f>A31</f>
        <v>NEVBC 12 Purple</v>
      </c>
      <c r="E39" s="325"/>
      <c r="F39" s="346" t="str">
        <f>A16</f>
        <v>ABQ Warriors 11-12 Pink</v>
      </c>
      <c r="G39" s="346"/>
    </row>
    <row r="40" spans="1:7" ht="18" customHeight="1">
      <c r="A40" s="3" t="s">
        <v>26</v>
      </c>
      <c r="B40" s="323" t="str">
        <f>A13</f>
        <v>EP Stars 12 Red</v>
      </c>
      <c r="C40" s="325"/>
      <c r="D40" s="323" t="str">
        <f>A29</f>
        <v>ABQ Warriors 11-12 Pink</v>
      </c>
      <c r="E40" s="325"/>
      <c r="F40" s="346" t="str">
        <f>A22</f>
        <v>NEVBC 12 Purple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K16:L18"/>
    <mergeCell ref="J19:J21"/>
    <mergeCell ref="K19:L21"/>
    <mergeCell ref="A22:A24"/>
    <mergeCell ref="H22:I24"/>
    <mergeCell ref="J22:J24"/>
    <mergeCell ref="K22:L24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11">
      <selection activeCell="A34" sqref="A34"/>
    </sheetView>
  </sheetViews>
  <sheetFormatPr defaultColWidth="8.8515625" defaultRowHeight="12.75"/>
  <cols>
    <col min="1" max="1" width="27.7109375" style="18" customWidth="1"/>
    <col min="2" max="6" width="28.7109375" style="18" customWidth="1"/>
    <col min="7" max="7" width="27.7109375" style="18" customWidth="1"/>
    <col min="8" max="9" width="25.7109375" style="18" customWidth="1"/>
    <col min="10" max="16384" width="8.8515625" style="18" customWidth="1"/>
  </cols>
  <sheetData>
    <row r="1" spans="1:9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54"/>
      <c r="I1" s="54"/>
    </row>
    <row r="2" spans="1:9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55"/>
      <c r="I2" s="55"/>
    </row>
    <row r="3" spans="1:5" ht="18">
      <c r="A3" s="351"/>
      <c r="B3" s="351"/>
      <c r="C3" s="351"/>
      <c r="D3" s="5"/>
      <c r="E3" s="5"/>
    </row>
    <row r="4" spans="1:9" ht="19.5">
      <c r="A4" s="352" t="str">
        <f>Pools!A10</f>
        <v>Division I</v>
      </c>
      <c r="B4" s="352"/>
      <c r="C4" s="352"/>
      <c r="D4" s="352"/>
      <c r="E4" s="352"/>
      <c r="F4" s="352"/>
      <c r="G4" s="352"/>
      <c r="H4" s="24"/>
      <c r="I4" s="24"/>
    </row>
    <row r="5" spans="1:9" ht="19.5">
      <c r="A5" s="352" t="s">
        <v>232</v>
      </c>
      <c r="B5" s="352"/>
      <c r="C5" s="352"/>
      <c r="D5" s="352"/>
      <c r="E5" s="352"/>
      <c r="F5" s="352"/>
      <c r="G5" s="352"/>
      <c r="H5" s="56"/>
      <c r="I5" s="56"/>
    </row>
    <row r="6" spans="3:9" ht="19.5">
      <c r="C6" s="364"/>
      <c r="E6" s="364"/>
      <c r="H6" s="56"/>
      <c r="I6" s="56"/>
    </row>
    <row r="7" spans="2:9" ht="19.5">
      <c r="B7" s="166"/>
      <c r="C7" s="364"/>
      <c r="D7" s="48" t="s">
        <v>410</v>
      </c>
      <c r="E7" s="48"/>
      <c r="G7" s="166"/>
      <c r="H7" s="57"/>
      <c r="I7" s="57"/>
    </row>
    <row r="8" spans="3:9" ht="12.75">
      <c r="C8" s="364"/>
      <c r="E8" s="364"/>
      <c r="H8" s="49"/>
      <c r="I8" s="49"/>
    </row>
    <row r="9" spans="1:9" ht="13.5">
      <c r="A9" s="353" t="s">
        <v>31</v>
      </c>
      <c r="B9" s="353"/>
      <c r="C9" s="353"/>
      <c r="D9" s="353"/>
      <c r="E9" s="353"/>
      <c r="F9" s="353"/>
      <c r="G9" s="353"/>
      <c r="H9" s="49"/>
      <c r="I9" s="49"/>
    </row>
    <row r="10" spans="3:9" ht="13.5">
      <c r="C10" s="364"/>
      <c r="E10" s="364"/>
      <c r="H10" s="58"/>
      <c r="I10" s="58"/>
    </row>
    <row r="11" spans="3:9" ht="12.75">
      <c r="C11" s="364"/>
      <c r="E11" s="364"/>
      <c r="H11" s="49"/>
      <c r="I11" s="49"/>
    </row>
    <row r="12" spans="1:9" ht="30" customHeight="1">
      <c r="A12" s="370"/>
      <c r="B12" s="370"/>
      <c r="C12" s="6"/>
      <c r="D12" s="16"/>
      <c r="E12" s="371"/>
      <c r="H12" s="49"/>
      <c r="I12" s="49"/>
    </row>
    <row r="13" spans="1:9" s="7" customFormat="1" ht="27" customHeight="1" thickBot="1">
      <c r="A13" s="365"/>
      <c r="B13" s="365"/>
      <c r="C13" s="69" t="s">
        <v>300</v>
      </c>
      <c r="D13" s="63"/>
      <c r="E13" s="67" t="s">
        <v>551</v>
      </c>
      <c r="H13" s="63"/>
      <c r="I13" s="87"/>
    </row>
    <row r="14" spans="1:9" s="7" customFormat="1" ht="27" customHeight="1">
      <c r="A14" s="365"/>
      <c r="B14" s="365"/>
      <c r="C14" s="70" t="s">
        <v>234</v>
      </c>
      <c r="D14" s="63"/>
      <c r="E14" s="86"/>
      <c r="H14" s="63"/>
      <c r="I14" s="87"/>
    </row>
    <row r="15" spans="1:9" s="7" customFormat="1" ht="27" customHeight="1">
      <c r="A15" s="65"/>
      <c r="B15" s="65"/>
      <c r="C15" s="74"/>
      <c r="D15" s="87"/>
      <c r="E15" s="86"/>
      <c r="H15" s="63"/>
      <c r="I15" s="87"/>
    </row>
    <row r="16" spans="1:9" s="7" customFormat="1" ht="27" customHeight="1">
      <c r="A16" s="65"/>
      <c r="B16" s="65"/>
      <c r="C16" s="74"/>
      <c r="D16" s="87"/>
      <c r="E16" s="86"/>
      <c r="H16" s="63"/>
      <c r="I16" s="87"/>
    </row>
    <row r="17" spans="1:9" s="7" customFormat="1" ht="27" customHeight="1">
      <c r="A17" s="63"/>
      <c r="B17" s="63"/>
      <c r="C17" s="85"/>
      <c r="D17" s="87"/>
      <c r="E17" s="86"/>
      <c r="H17" s="63"/>
      <c r="I17" s="87"/>
    </row>
    <row r="18" spans="1:9" s="7" customFormat="1" ht="27" customHeight="1">
      <c r="A18" s="365"/>
      <c r="B18" s="365"/>
      <c r="C18" s="74" t="s">
        <v>235</v>
      </c>
      <c r="D18" s="365"/>
      <c r="E18" s="86" t="s">
        <v>160</v>
      </c>
      <c r="H18" s="63"/>
      <c r="I18" s="87"/>
    </row>
    <row r="19" spans="1:9" s="7" customFormat="1" ht="27" customHeight="1" thickBot="1">
      <c r="A19" s="365"/>
      <c r="B19" s="366" t="s">
        <v>300</v>
      </c>
      <c r="C19" s="76" t="str">
        <f>E19</f>
        <v>Field House Ct. 26</v>
      </c>
      <c r="D19" s="365"/>
      <c r="E19" s="90" t="str">
        <f>D25</f>
        <v>Field House Ct. 26</v>
      </c>
      <c r="F19" s="79" t="s">
        <v>299</v>
      </c>
      <c r="H19" s="63"/>
      <c r="I19" s="87"/>
    </row>
    <row r="20" spans="2:9" s="7" customFormat="1" ht="27" customHeight="1">
      <c r="B20" s="367" t="s">
        <v>749</v>
      </c>
      <c r="C20" s="74" t="s">
        <v>49</v>
      </c>
      <c r="E20" s="86" t="s">
        <v>47</v>
      </c>
      <c r="F20" s="86" t="s">
        <v>725</v>
      </c>
      <c r="H20" s="63"/>
      <c r="I20" s="87"/>
    </row>
    <row r="21" spans="2:9" s="7" customFormat="1" ht="27" customHeight="1">
      <c r="B21" s="368"/>
      <c r="C21" s="74"/>
      <c r="E21" s="86"/>
      <c r="F21" s="110"/>
      <c r="H21" s="63"/>
      <c r="I21" s="87"/>
    </row>
    <row r="22" spans="2:9" s="7" customFormat="1" ht="27" customHeight="1" thickBot="1">
      <c r="B22" s="368"/>
      <c r="C22" s="74"/>
      <c r="D22" s="67" t="s">
        <v>564</v>
      </c>
      <c r="E22" s="86"/>
      <c r="F22" s="110"/>
      <c r="H22" s="63"/>
      <c r="I22" s="87"/>
    </row>
    <row r="23" spans="2:9" s="7" customFormat="1" ht="27" customHeight="1">
      <c r="B23" s="368"/>
      <c r="C23" s="74"/>
      <c r="D23" s="182"/>
      <c r="E23" s="86"/>
      <c r="F23" s="110"/>
      <c r="H23" s="63"/>
      <c r="I23" s="87"/>
    </row>
    <row r="24" spans="2:9" s="7" customFormat="1" ht="27" customHeight="1">
      <c r="B24" s="368"/>
      <c r="C24" s="74"/>
      <c r="D24" s="182" t="s">
        <v>53</v>
      </c>
      <c r="E24" s="86"/>
      <c r="F24" s="110"/>
      <c r="H24" s="63"/>
      <c r="I24" s="87"/>
    </row>
    <row r="25" spans="2:9" s="7" customFormat="1" ht="27" customHeight="1" thickBot="1">
      <c r="B25" s="368"/>
      <c r="C25" s="99" t="s">
        <v>303</v>
      </c>
      <c r="D25" s="183" t="str">
        <f>D7</f>
        <v>Field House Ct. 26</v>
      </c>
      <c r="E25" s="101" t="s">
        <v>305</v>
      </c>
      <c r="F25" s="110"/>
      <c r="H25" s="63"/>
      <c r="I25" s="87"/>
    </row>
    <row r="26" spans="2:9" s="7" customFormat="1" ht="27" customHeight="1">
      <c r="B26" s="368"/>
      <c r="C26" s="59"/>
      <c r="D26" s="184" t="s">
        <v>553</v>
      </c>
      <c r="E26" s="302" t="s">
        <v>653</v>
      </c>
      <c r="F26" s="110"/>
      <c r="H26" s="63"/>
      <c r="I26" s="87"/>
    </row>
    <row r="27" spans="2:9" s="7" customFormat="1" ht="27" customHeight="1">
      <c r="B27" s="368"/>
      <c r="C27" s="59"/>
      <c r="D27" s="182"/>
      <c r="E27" s="302"/>
      <c r="F27" s="110"/>
      <c r="H27" s="63"/>
      <c r="I27" s="87"/>
    </row>
    <row r="28" spans="2:9" s="7" customFormat="1" ht="27" customHeight="1" thickBot="1">
      <c r="B28" s="368"/>
      <c r="C28" s="59"/>
      <c r="D28" s="99" t="s">
        <v>561</v>
      </c>
      <c r="E28" s="302"/>
      <c r="F28" s="110"/>
      <c r="H28" s="63"/>
      <c r="I28" s="87"/>
    </row>
    <row r="29" spans="2:9" s="7" customFormat="1" ht="27" customHeight="1">
      <c r="B29" s="368"/>
      <c r="C29" s="59"/>
      <c r="D29" s="59"/>
      <c r="E29" s="302"/>
      <c r="F29" s="110"/>
      <c r="H29" s="63"/>
      <c r="I29" s="87"/>
    </row>
    <row r="30" spans="1:9" s="7" customFormat="1" ht="27" customHeight="1">
      <c r="A30" s="7" t="s">
        <v>649</v>
      </c>
      <c r="B30" s="74" t="s">
        <v>236</v>
      </c>
      <c r="C30" s="59"/>
      <c r="D30" s="59"/>
      <c r="E30" s="302"/>
      <c r="F30" s="86" t="s">
        <v>237</v>
      </c>
      <c r="H30" s="63"/>
      <c r="I30" s="87"/>
    </row>
    <row r="31" spans="1:9" s="7" customFormat="1" ht="27" customHeight="1" thickBot="1">
      <c r="A31" s="366" t="s">
        <v>300</v>
      </c>
      <c r="B31" s="76" t="str">
        <f>C43</f>
        <v>Field House Ct. 26</v>
      </c>
      <c r="C31" s="59"/>
      <c r="D31" s="59"/>
      <c r="E31" s="302"/>
      <c r="F31" s="90" t="str">
        <f>C19</f>
        <v>Field House Ct. 26</v>
      </c>
      <c r="G31" s="369" t="s">
        <v>299</v>
      </c>
      <c r="H31" s="63"/>
      <c r="I31" s="87"/>
    </row>
    <row r="32" spans="1:9" s="7" customFormat="1" ht="27" customHeight="1">
      <c r="A32" s="59" t="s">
        <v>34</v>
      </c>
      <c r="B32" s="74" t="s">
        <v>45</v>
      </c>
      <c r="C32" s="59"/>
      <c r="D32" s="59"/>
      <c r="E32" s="302"/>
      <c r="F32" s="86" t="s">
        <v>51</v>
      </c>
      <c r="G32" s="59" t="s">
        <v>35</v>
      </c>
      <c r="H32" s="63"/>
      <c r="I32" s="87"/>
    </row>
    <row r="33" spans="1:9" s="7" customFormat="1" ht="27" customHeight="1">
      <c r="A33" s="59" t="s">
        <v>36</v>
      </c>
      <c r="B33" s="368"/>
      <c r="C33" s="59"/>
      <c r="D33" s="59"/>
      <c r="E33" s="302"/>
      <c r="F33" s="110"/>
      <c r="G33" s="59" t="s">
        <v>36</v>
      </c>
      <c r="H33" s="63"/>
      <c r="I33" s="87"/>
    </row>
    <row r="34" spans="1:9" s="7" customFormat="1" ht="27" customHeight="1" thickBot="1">
      <c r="A34" s="59" t="s">
        <v>238</v>
      </c>
      <c r="B34" s="368"/>
      <c r="C34" s="59"/>
      <c r="D34" s="67" t="s">
        <v>560</v>
      </c>
      <c r="E34" s="302"/>
      <c r="F34" s="110"/>
      <c r="H34" s="63"/>
      <c r="I34" s="87"/>
    </row>
    <row r="35" spans="2:13" s="7" customFormat="1" ht="27" customHeight="1">
      <c r="B35" s="368"/>
      <c r="C35" s="59"/>
      <c r="D35" s="182"/>
      <c r="E35" s="302"/>
      <c r="F35" s="110"/>
      <c r="H35" s="63"/>
      <c r="I35" s="63"/>
      <c r="J35" s="63"/>
      <c r="K35" s="63"/>
      <c r="L35" s="63"/>
      <c r="M35" s="63"/>
    </row>
    <row r="36" spans="2:13" s="7" customFormat="1" ht="27" customHeight="1">
      <c r="B36" s="368"/>
      <c r="C36" s="59"/>
      <c r="D36" s="182" t="s">
        <v>158</v>
      </c>
      <c r="E36" s="302"/>
      <c r="F36" s="110"/>
      <c r="H36" s="102"/>
      <c r="I36" s="102"/>
      <c r="J36" s="102"/>
      <c r="K36" s="102"/>
      <c r="L36" s="102"/>
      <c r="M36" s="102"/>
    </row>
    <row r="37" spans="2:13" s="7" customFormat="1" ht="27" customHeight="1" thickBot="1">
      <c r="B37" s="368"/>
      <c r="C37" s="88" t="s">
        <v>654</v>
      </c>
      <c r="D37" s="183" t="str">
        <f>D25</f>
        <v>Field House Ct. 26</v>
      </c>
      <c r="E37" s="79" t="s">
        <v>302</v>
      </c>
      <c r="F37" s="110"/>
      <c r="H37" s="73"/>
      <c r="I37" s="73"/>
      <c r="J37" s="73"/>
      <c r="K37" s="73"/>
      <c r="L37" s="73"/>
      <c r="M37" s="73"/>
    </row>
    <row r="38" spans="2:13" s="7" customFormat="1" ht="27" customHeight="1">
      <c r="B38" s="368"/>
      <c r="C38" s="70"/>
      <c r="D38" s="185" t="s">
        <v>46</v>
      </c>
      <c r="E38" s="86" t="s">
        <v>655</v>
      </c>
      <c r="F38" s="110"/>
      <c r="H38" s="63"/>
      <c r="I38" s="63"/>
      <c r="J38" s="63"/>
      <c r="K38" s="63"/>
      <c r="L38" s="63"/>
      <c r="M38" s="63"/>
    </row>
    <row r="39" spans="2:9" s="7" customFormat="1" ht="27" customHeight="1">
      <c r="B39" s="368"/>
      <c r="C39" s="74"/>
      <c r="D39" s="182"/>
      <c r="E39" s="86"/>
      <c r="F39" s="110"/>
      <c r="H39" s="63"/>
      <c r="I39" s="63"/>
    </row>
    <row r="40" spans="2:9" s="7" customFormat="1" ht="27" customHeight="1" thickBot="1">
      <c r="B40" s="368"/>
      <c r="C40" s="74"/>
      <c r="D40" s="186" t="s">
        <v>552</v>
      </c>
      <c r="E40" s="86"/>
      <c r="F40" s="110"/>
      <c r="H40" s="63"/>
      <c r="I40" s="87"/>
    </row>
    <row r="41" spans="2:9" s="7" customFormat="1" ht="27" customHeight="1">
      <c r="B41" s="368"/>
      <c r="C41" s="74"/>
      <c r="D41" s="59"/>
      <c r="E41" s="86"/>
      <c r="F41" s="110"/>
      <c r="H41" s="63"/>
      <c r="I41" s="87"/>
    </row>
    <row r="42" spans="2:9" s="7" customFormat="1" ht="27" customHeight="1">
      <c r="B42" s="368"/>
      <c r="C42" s="74" t="s">
        <v>159</v>
      </c>
      <c r="E42" s="86" t="s">
        <v>157</v>
      </c>
      <c r="F42" s="110"/>
      <c r="H42" s="63"/>
      <c r="I42" s="87"/>
    </row>
    <row r="43" spans="1:9" s="7" customFormat="1" ht="27" customHeight="1" thickBot="1">
      <c r="A43" s="87"/>
      <c r="B43" s="363" t="s">
        <v>654</v>
      </c>
      <c r="C43" s="76" t="str">
        <f>C19</f>
        <v>Field House Ct. 26</v>
      </c>
      <c r="E43" s="90" t="str">
        <f>E19</f>
        <v>Field House Ct. 26</v>
      </c>
      <c r="F43" s="101" t="s">
        <v>302</v>
      </c>
      <c r="H43" s="63"/>
      <c r="I43" s="87"/>
    </row>
    <row r="44" spans="1:9" s="7" customFormat="1" ht="27" customHeight="1">
      <c r="A44" s="87"/>
      <c r="B44" s="87" t="s">
        <v>750</v>
      </c>
      <c r="C44" s="74" t="s">
        <v>50</v>
      </c>
      <c r="E44" s="86" t="s">
        <v>48</v>
      </c>
      <c r="F44" s="59" t="s">
        <v>726</v>
      </c>
      <c r="H44" s="63"/>
      <c r="I44" s="87"/>
    </row>
    <row r="45" spans="1:9" s="7" customFormat="1" ht="27" customHeight="1">
      <c r="A45" s="63"/>
      <c r="B45" s="63"/>
      <c r="C45" s="85"/>
      <c r="D45" s="87"/>
      <c r="E45" s="86"/>
      <c r="H45" s="63"/>
      <c r="I45" s="87"/>
    </row>
    <row r="46" spans="1:9" s="7" customFormat="1" ht="27" customHeight="1">
      <c r="A46" s="63"/>
      <c r="B46" s="63"/>
      <c r="C46" s="85"/>
      <c r="D46" s="87"/>
      <c r="E46" s="86"/>
      <c r="H46" s="63"/>
      <c r="I46" s="87"/>
    </row>
    <row r="47" spans="1:9" s="7" customFormat="1" ht="27" customHeight="1">
      <c r="A47" s="63"/>
      <c r="B47" s="63"/>
      <c r="C47" s="85"/>
      <c r="D47" s="87"/>
      <c r="E47" s="86"/>
      <c r="H47" s="63"/>
      <c r="I47" s="87"/>
    </row>
    <row r="48" spans="1:9" s="7" customFormat="1" ht="27" customHeight="1">
      <c r="A48" s="87"/>
      <c r="B48" s="87"/>
      <c r="C48" s="85"/>
      <c r="D48" s="63"/>
      <c r="E48" s="86"/>
      <c r="H48" s="63"/>
      <c r="I48" s="87"/>
    </row>
    <row r="49" spans="1:9" s="7" customFormat="1" ht="27" customHeight="1" thickBot="1">
      <c r="A49" s="87"/>
      <c r="B49" s="87"/>
      <c r="C49" s="79" t="s">
        <v>305</v>
      </c>
      <c r="D49" s="63"/>
      <c r="E49" s="180" t="s">
        <v>563</v>
      </c>
      <c r="H49" s="63"/>
      <c r="I49" s="63"/>
    </row>
    <row r="50" spans="1:9" s="7" customFormat="1" ht="27" customHeight="1">
      <c r="A50" s="87"/>
      <c r="B50" s="87"/>
      <c r="C50" s="63" t="s">
        <v>239</v>
      </c>
      <c r="D50" s="63"/>
      <c r="E50" s="302"/>
      <c r="H50" s="87"/>
      <c r="I50" s="87"/>
    </row>
    <row r="51" spans="1:9" ht="21" customHeight="1">
      <c r="A51" s="49"/>
      <c r="B51" s="49"/>
      <c r="C51" s="16"/>
      <c r="D51" s="16"/>
      <c r="E51" s="364"/>
      <c r="H51" s="20"/>
      <c r="I51" s="49"/>
    </row>
    <row r="52" spans="3:9" ht="21" customHeight="1">
      <c r="C52" s="364"/>
      <c r="D52" s="49"/>
      <c r="E52" s="364"/>
      <c r="F52" s="49"/>
      <c r="G52" s="49"/>
      <c r="H52" s="21"/>
      <c r="I52" s="16"/>
    </row>
    <row r="53" spans="3:9" ht="21" customHeight="1">
      <c r="C53" s="364"/>
      <c r="E53" s="364"/>
      <c r="F53" s="16"/>
      <c r="G53" s="49"/>
      <c r="H53" s="17"/>
      <c r="I53" s="49"/>
    </row>
    <row r="54" spans="3:9" ht="21" customHeight="1">
      <c r="C54" s="364"/>
      <c r="E54" s="364"/>
      <c r="F54" s="16"/>
      <c r="G54" s="49"/>
      <c r="H54" s="49"/>
      <c r="I54" s="49"/>
    </row>
    <row r="55" spans="3:9" ht="21" customHeight="1">
      <c r="C55" s="364"/>
      <c r="E55" s="364"/>
      <c r="F55" s="16"/>
      <c r="G55" s="49"/>
      <c r="H55" s="16"/>
      <c r="I55" s="49"/>
    </row>
    <row r="56" spans="3:9" ht="21" customHeight="1">
      <c r="C56" s="364"/>
      <c r="E56" s="364"/>
      <c r="F56" s="21"/>
      <c r="G56" s="49"/>
      <c r="H56" s="16"/>
      <c r="I56" s="49"/>
    </row>
    <row r="57" spans="3:9" ht="21" customHeight="1">
      <c r="C57" s="364"/>
      <c r="E57" s="364"/>
      <c r="F57" s="16"/>
      <c r="G57" s="121"/>
      <c r="H57" s="16"/>
      <c r="I57" s="49"/>
    </row>
    <row r="58" spans="3:9" ht="21" customHeight="1">
      <c r="C58" s="364"/>
      <c r="E58" s="364"/>
      <c r="F58" s="16"/>
      <c r="G58" s="121"/>
      <c r="H58" s="49"/>
      <c r="I58" s="49"/>
    </row>
    <row r="59" spans="3:9" ht="21" customHeight="1">
      <c r="C59" s="364"/>
      <c r="E59" s="364"/>
      <c r="F59" s="16"/>
      <c r="G59" s="49"/>
      <c r="H59" s="49"/>
      <c r="I59" s="49"/>
    </row>
    <row r="60" spans="3:9" ht="21" customHeight="1">
      <c r="C60" s="364"/>
      <c r="E60" s="364"/>
      <c r="F60" s="16"/>
      <c r="G60" s="49"/>
      <c r="H60" s="49"/>
      <c r="I60" s="49"/>
    </row>
    <row r="61" spans="3:9" ht="21" customHeight="1">
      <c r="C61" s="364"/>
      <c r="E61" s="364"/>
      <c r="F61" s="16"/>
      <c r="G61" s="49"/>
      <c r="H61" s="49"/>
      <c r="I61" s="49"/>
    </row>
    <row r="62" spans="3:9" ht="12.75">
      <c r="C62" s="364"/>
      <c r="E62" s="364"/>
      <c r="F62" s="49"/>
      <c r="G62" s="49"/>
      <c r="H62" s="49"/>
      <c r="I62" s="49"/>
    </row>
    <row r="63" spans="3:9" ht="12.75">
      <c r="C63" s="364"/>
      <c r="E63" s="364"/>
      <c r="H63" s="49"/>
      <c r="I63" s="49"/>
    </row>
    <row r="64" spans="3:9" ht="12.75">
      <c r="C64" s="364"/>
      <c r="E64" s="364"/>
      <c r="H64" s="49"/>
      <c r="I64" s="49"/>
    </row>
    <row r="65" spans="3:9" ht="12.75">
      <c r="C65" s="364"/>
      <c r="E65" s="364"/>
      <c r="H65" s="49"/>
      <c r="I65" s="49"/>
    </row>
    <row r="66" spans="3:9" ht="12.75">
      <c r="C66" s="364"/>
      <c r="E66" s="364"/>
      <c r="H66" s="49"/>
      <c r="I66" s="49"/>
    </row>
    <row r="67" spans="3:9" ht="12.75">
      <c r="C67" s="364"/>
      <c r="E67" s="364"/>
      <c r="H67" s="49"/>
      <c r="I67" s="49"/>
    </row>
    <row r="68" spans="3:5" ht="12.75">
      <c r="C68" s="364"/>
      <c r="E68" s="364"/>
    </row>
    <row r="69" spans="3:5" ht="12.75">
      <c r="C69" s="364"/>
      <c r="E69" s="364"/>
    </row>
    <row r="70" spans="3:5" ht="12.75">
      <c r="C70" s="364"/>
      <c r="E70" s="364"/>
    </row>
    <row r="71" spans="3:5" ht="12.75">
      <c r="C71" s="364"/>
      <c r="E71" s="364"/>
    </row>
    <row r="72" spans="3:5" ht="12.75">
      <c r="C72" s="364"/>
      <c r="E72" s="364"/>
    </row>
    <row r="73" spans="3:5" ht="12.75">
      <c r="C73" s="364"/>
      <c r="E73" s="364"/>
    </row>
    <row r="74" spans="3:5" ht="12.75">
      <c r="C74" s="364"/>
      <c r="E74" s="364"/>
    </row>
    <row r="75" spans="3:5" ht="12.75">
      <c r="C75" s="364"/>
      <c r="E75" s="364"/>
    </row>
    <row r="76" spans="3:5" ht="12.75">
      <c r="C76" s="364"/>
      <c r="E76" s="364"/>
    </row>
    <row r="77" spans="3:5" ht="12.75">
      <c r="C77" s="364"/>
      <c r="E77" s="364"/>
    </row>
    <row r="78" spans="3:5" ht="12.75">
      <c r="C78" s="364"/>
      <c r="E78" s="364"/>
    </row>
    <row r="79" spans="3:5" ht="12.75">
      <c r="C79" s="364"/>
      <c r="E79" s="364"/>
    </row>
    <row r="80" spans="3:5" ht="12.75">
      <c r="C80" s="364"/>
      <c r="E80" s="364"/>
    </row>
    <row r="81" spans="3:5" ht="12.75">
      <c r="C81" s="364"/>
      <c r="E81" s="364"/>
    </row>
    <row r="82" spans="3:5" ht="12.75">
      <c r="C82" s="364"/>
      <c r="E82" s="364"/>
    </row>
    <row r="83" spans="3:5" ht="12.75">
      <c r="C83" s="364"/>
      <c r="E83" s="364"/>
    </row>
    <row r="84" spans="3:5" ht="12.75">
      <c r="C84" s="364"/>
      <c r="E84" s="364"/>
    </row>
    <row r="85" spans="3:5" ht="12.75">
      <c r="C85" s="364"/>
      <c r="E85" s="364"/>
    </row>
    <row r="86" spans="3:5" ht="12.75">
      <c r="C86" s="364"/>
      <c r="E86" s="364"/>
    </row>
    <row r="87" spans="3:5" ht="12.75">
      <c r="C87" s="364"/>
      <c r="E87" s="364"/>
    </row>
    <row r="88" spans="3:5" ht="12.75">
      <c r="C88" s="364"/>
      <c r="E88" s="364"/>
    </row>
    <row r="89" spans="3:5" ht="12.75">
      <c r="C89" s="364"/>
      <c r="E89" s="364"/>
    </row>
    <row r="90" spans="3:5" ht="12.75">
      <c r="C90" s="364"/>
      <c r="E90" s="364"/>
    </row>
    <row r="91" spans="3:5" ht="12.75">
      <c r="C91" s="364"/>
      <c r="E91" s="364"/>
    </row>
  </sheetData>
  <sheetProtection/>
  <mergeCells count="6">
    <mergeCell ref="A1:G1"/>
    <mergeCell ref="A2:G2"/>
    <mergeCell ref="A3:C3"/>
    <mergeCell ref="A4:G4"/>
    <mergeCell ref="A5:G5"/>
    <mergeCell ref="A9:G9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D1">
      <selection activeCell="P25" sqref="P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Pools!C96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Pools!C97</f>
        <v>ABQ Convention Center Ct. 19</v>
      </c>
    </row>
    <row r="5" spans="1:2" s="26" customFormat="1" ht="13.5">
      <c r="A5" s="38" t="s">
        <v>5</v>
      </c>
      <c r="B5" s="26" t="str">
        <f>Pools!A95</f>
        <v>Division V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19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ARVC 11N1 Adidas</v>
      </c>
      <c r="C12" s="324"/>
      <c r="D12" s="323" t="str">
        <f>A16</f>
        <v>505 Elite 12</v>
      </c>
      <c r="E12" s="325"/>
      <c r="F12" s="323" t="str">
        <f>A19</f>
        <v>Tx Storm 12 Edna</v>
      </c>
      <c r="G12" s="325"/>
      <c r="H12" s="326" t="str">
        <f>A22</f>
        <v>DBK 12 Red Garcia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Pools!C99</f>
        <v>ARVC 11N1 Adidas</v>
      </c>
      <c r="B13" s="330"/>
      <c r="C13" s="331"/>
      <c r="D13" s="40"/>
      <c r="E13" s="40"/>
      <c r="F13" s="40">
        <v>25</v>
      </c>
      <c r="G13" s="40">
        <v>14</v>
      </c>
      <c r="H13" s="40">
        <v>25</v>
      </c>
      <c r="I13" s="40">
        <v>8</v>
      </c>
      <c r="J13" s="327">
        <v>1</v>
      </c>
      <c r="K13" s="336"/>
      <c r="L13" s="337"/>
    </row>
    <row r="14" spans="1:12" s="41" customFormat="1" ht="24" customHeight="1">
      <c r="A14" s="328"/>
      <c r="B14" s="332"/>
      <c r="C14" s="333"/>
      <c r="D14" s="40"/>
      <c r="E14" s="40"/>
      <c r="F14" s="40">
        <v>25</v>
      </c>
      <c r="G14" s="40">
        <v>21</v>
      </c>
      <c r="H14" s="40">
        <v>25</v>
      </c>
      <c r="I14" s="40">
        <v>11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Pools!C100</f>
        <v>505 Elite 12</v>
      </c>
      <c r="B16" s="42" t="str">
        <f>IF(E13&gt;0,E13," ")</f>
        <v> </v>
      </c>
      <c r="C16" s="42" t="str">
        <f>IF(D13&gt;0,D13," ")</f>
        <v> </v>
      </c>
      <c r="D16" s="330"/>
      <c r="E16" s="331"/>
      <c r="F16" s="40">
        <v>12</v>
      </c>
      <c r="G16" s="40">
        <v>25</v>
      </c>
      <c r="H16" s="40">
        <v>25</v>
      </c>
      <c r="I16" s="40">
        <v>16</v>
      </c>
      <c r="J16" s="327">
        <v>2</v>
      </c>
      <c r="K16" s="336"/>
      <c r="L16" s="337"/>
    </row>
    <row r="17" spans="1:12" s="41" customFormat="1" ht="24" customHeight="1">
      <c r="A17" s="328"/>
      <c r="B17" s="42" t="str">
        <f>IF(E14&gt;0,E14," ")</f>
        <v> </v>
      </c>
      <c r="C17" s="42" t="str">
        <f>IF(D14&gt;0,D14," ")</f>
        <v> </v>
      </c>
      <c r="D17" s="332"/>
      <c r="E17" s="333"/>
      <c r="F17" s="40">
        <v>23</v>
      </c>
      <c r="G17" s="40">
        <v>25</v>
      </c>
      <c r="H17" s="40">
        <v>25</v>
      </c>
      <c r="I17" s="40">
        <v>13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Pools!C101</f>
        <v>Tx Storm 12 Edna</v>
      </c>
      <c r="B19" s="42">
        <f>IF(G13&gt;0,G13," ")</f>
        <v>14</v>
      </c>
      <c r="C19" s="42">
        <f>IF(F13&gt;0,F13," ")</f>
        <v>25</v>
      </c>
      <c r="D19" s="42">
        <f>IF(G16&gt;0,G16," ")</f>
        <v>25</v>
      </c>
      <c r="E19" s="42">
        <f>IF(F16&gt;0,F16," ")</f>
        <v>12</v>
      </c>
      <c r="F19" s="43"/>
      <c r="G19" s="43"/>
      <c r="H19" s="40">
        <v>25</v>
      </c>
      <c r="I19" s="40">
        <v>9</v>
      </c>
      <c r="J19" s="327">
        <v>3</v>
      </c>
      <c r="K19" s="336"/>
      <c r="L19" s="337"/>
    </row>
    <row r="20" spans="1:12" s="41" customFormat="1" ht="24" customHeight="1">
      <c r="A20" s="328"/>
      <c r="B20" s="42">
        <f>IF(G14&gt;0,G14," ")</f>
        <v>21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14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Pools!C102</f>
        <v>DBK 12 Red Garcia</v>
      </c>
      <c r="B22" s="42">
        <f>IF(I13&gt;0,I13," ")</f>
        <v>8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9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11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14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11N1 Adidas</v>
      </c>
      <c r="B28" s="343"/>
      <c r="C28" s="344"/>
      <c r="D28" s="343"/>
      <c r="E28" s="344"/>
      <c r="F28" s="343"/>
      <c r="G28" s="344"/>
      <c r="H28" s="44"/>
      <c r="I28" s="45">
        <f>D13+D14+D15+F13+F14+F15+H13+H14+H15</f>
        <v>100</v>
      </c>
      <c r="J28" s="45">
        <f>E13+E14+E15+G13+G14+G15+I13+I14+I15</f>
        <v>54</v>
      </c>
      <c r="K28" s="45">
        <f>I28-J28</f>
        <v>46</v>
      </c>
    </row>
    <row r="29" spans="1:11" ht="24" customHeight="1">
      <c r="A29" s="2" t="str">
        <f>A16</f>
        <v>505 Elite 12</v>
      </c>
      <c r="B29" s="343"/>
      <c r="C29" s="344"/>
      <c r="D29" s="343"/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Storm 12 Edna</v>
      </c>
      <c r="B30" s="343"/>
      <c r="C30" s="344"/>
      <c r="D30" s="343"/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DBK 12 Red Garcia</v>
      </c>
      <c r="B31" s="343"/>
      <c r="C31" s="344"/>
      <c r="D31" s="343"/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0</v>
      </c>
      <c r="C32" s="345"/>
      <c r="D32" s="345">
        <f>SUM(D28:E31)</f>
        <v>0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ARVC 11N1 Adidas</v>
      </c>
      <c r="C35" s="325"/>
      <c r="D35" s="323" t="str">
        <f>A30</f>
        <v>Tx Storm 12 Edna</v>
      </c>
      <c r="E35" s="325"/>
      <c r="F35" s="346" t="str">
        <f>A16</f>
        <v>505 Elite 12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505 Elite 12</v>
      </c>
      <c r="C36" s="325"/>
      <c r="D36" s="323" t="str">
        <f>A22</f>
        <v>DBK 12 Red Garcia</v>
      </c>
      <c r="E36" s="325"/>
      <c r="F36" s="346" t="str">
        <f>A13</f>
        <v>ARVC 11N1 Adidas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ARVC 11N1 Adidas</v>
      </c>
      <c r="C37" s="325"/>
      <c r="D37" s="323" t="str">
        <f>A31</f>
        <v>DBK 12 Red Garcia</v>
      </c>
      <c r="E37" s="325"/>
      <c r="F37" s="346" t="str">
        <f>A30</f>
        <v>Tx Storm 12 Edna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505 Elite 12</v>
      </c>
      <c r="C38" s="325"/>
      <c r="D38" s="323" t="str">
        <f>A30</f>
        <v>Tx Storm 12 Edna</v>
      </c>
      <c r="E38" s="325"/>
      <c r="F38" s="346" t="str">
        <f>A28</f>
        <v>ARVC 11N1 Adidas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Tx Storm 12 Edna</v>
      </c>
      <c r="C39" s="325"/>
      <c r="D39" s="323" t="str">
        <f>A31</f>
        <v>DBK 12 Red Garcia</v>
      </c>
      <c r="E39" s="325"/>
      <c r="F39" s="346" t="str">
        <f>A16</f>
        <v>505 Elite 12</v>
      </c>
      <c r="G39" s="346"/>
    </row>
    <row r="40" spans="1:7" ht="18" customHeight="1">
      <c r="A40" s="3" t="s">
        <v>26</v>
      </c>
      <c r="B40" s="323" t="str">
        <f>A13</f>
        <v>ARVC 11N1 Adidas</v>
      </c>
      <c r="C40" s="325"/>
      <c r="D40" s="323" t="str">
        <f>A29</f>
        <v>505 Elite 12</v>
      </c>
      <c r="E40" s="325"/>
      <c r="F40" s="346" t="str">
        <f>A22</f>
        <v>DBK 12 Red Garcia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B32:C32"/>
    <mergeCell ref="B26:D26"/>
    <mergeCell ref="D32:E32"/>
    <mergeCell ref="F32:G32"/>
    <mergeCell ref="B30:C30"/>
    <mergeCell ref="D30:E30"/>
    <mergeCell ref="K16:L18"/>
    <mergeCell ref="J19:J21"/>
    <mergeCell ref="K19:L21"/>
    <mergeCell ref="A22:A24"/>
    <mergeCell ref="H22:I24"/>
    <mergeCell ref="J22:J24"/>
    <mergeCell ref="K22:L24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0:G30"/>
    <mergeCell ref="I26:J26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A19:A21"/>
    <mergeCell ref="A13:A15"/>
    <mergeCell ref="B13:C15"/>
    <mergeCell ref="A16:A18"/>
    <mergeCell ref="D16:E18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C2">
      <selection activeCell="S67" sqref="S67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2" t="str">
        <f>Pools!D96</f>
        <v>PM Pool - 2:30pm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Pools!D97</f>
        <v>ABQ Convention Center Ct. 20</v>
      </c>
    </row>
    <row r="5" spans="1:2" s="26" customFormat="1" ht="13.5">
      <c r="A5" s="38" t="s">
        <v>5</v>
      </c>
      <c r="B5" s="26" t="str">
        <f>Pools!A95</f>
        <v>Division V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20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G1 Texas Elite 12</v>
      </c>
      <c r="C12" s="324"/>
      <c r="D12" s="323" t="str">
        <f>A16</f>
        <v>ARVC 12R1 Adidas</v>
      </c>
      <c r="E12" s="325"/>
      <c r="F12" s="323" t="str">
        <f>A19</f>
        <v>PBEVC Xtreme 12</v>
      </c>
      <c r="G12" s="325"/>
      <c r="H12" s="326" t="str">
        <f>A22</f>
        <v>NM Cactus 11/12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Pools!D99</f>
        <v>G1 Texas Elite 12</v>
      </c>
      <c r="B13" s="330"/>
      <c r="C13" s="331"/>
      <c r="D13" s="40"/>
      <c r="E13" s="40"/>
      <c r="F13" s="40">
        <v>25</v>
      </c>
      <c r="G13" s="40">
        <v>11</v>
      </c>
      <c r="H13" s="40">
        <v>25</v>
      </c>
      <c r="I13" s="40">
        <v>13</v>
      </c>
      <c r="J13" s="327">
        <v>1</v>
      </c>
      <c r="K13" s="336"/>
      <c r="L13" s="337"/>
    </row>
    <row r="14" spans="1:12" s="41" customFormat="1" ht="24" customHeight="1">
      <c r="A14" s="328"/>
      <c r="B14" s="332"/>
      <c r="C14" s="333"/>
      <c r="D14" s="40"/>
      <c r="E14" s="40"/>
      <c r="F14" s="40">
        <v>26</v>
      </c>
      <c r="G14" s="40">
        <v>24</v>
      </c>
      <c r="H14" s="40">
        <v>25</v>
      </c>
      <c r="I14" s="40">
        <v>6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Pools!D100</f>
        <v>ARVC 12R1 Adidas</v>
      </c>
      <c r="B16" s="42" t="str">
        <f>IF(E13&gt;0,E13," ")</f>
        <v> </v>
      </c>
      <c r="C16" s="42" t="str">
        <f>IF(D13&gt;0,D13," ")</f>
        <v> </v>
      </c>
      <c r="D16" s="330"/>
      <c r="E16" s="331"/>
      <c r="F16" s="40">
        <v>25</v>
      </c>
      <c r="G16" s="40">
        <v>15</v>
      </c>
      <c r="H16" s="40">
        <v>25</v>
      </c>
      <c r="I16" s="40">
        <v>4</v>
      </c>
      <c r="J16" s="327">
        <v>2</v>
      </c>
      <c r="K16" s="336"/>
      <c r="L16" s="337"/>
    </row>
    <row r="17" spans="1:12" s="41" customFormat="1" ht="24" customHeight="1">
      <c r="A17" s="328"/>
      <c r="B17" s="42" t="str">
        <f>IF(E14&gt;0,E14," ")</f>
        <v> </v>
      </c>
      <c r="C17" s="42" t="str">
        <f>IF(D14&gt;0,D14," ")</f>
        <v> </v>
      </c>
      <c r="D17" s="332"/>
      <c r="E17" s="333"/>
      <c r="F17" s="40">
        <v>25</v>
      </c>
      <c r="G17" s="40">
        <v>16</v>
      </c>
      <c r="H17" s="40">
        <v>25</v>
      </c>
      <c r="I17" s="40">
        <v>12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Pools!D101</f>
        <v>PBEVC Xtreme 12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27">
        <v>3</v>
      </c>
      <c r="K19" s="336">
        <v>3</v>
      </c>
      <c r="L19" s="337"/>
    </row>
    <row r="20" spans="1:12" s="41" customFormat="1" ht="24" customHeight="1">
      <c r="A20" s="328"/>
      <c r="B20" s="42">
        <f>IF(G14&gt;0,G14," ")</f>
        <v>24</v>
      </c>
      <c r="C20" s="42">
        <f>IF(F14&gt;0,F14," ")</f>
        <v>26</v>
      </c>
      <c r="D20" s="42">
        <f>IF(G17&gt;0,G17," ")</f>
        <v>16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Pools!D102</f>
        <v>NM Cactus 11/12</v>
      </c>
      <c r="B22" s="42">
        <f>IF(I13&gt;0,I13," ")</f>
        <v>13</v>
      </c>
      <c r="C22" s="42">
        <f>IF(H13&gt;0,H13," ")</f>
        <v>25</v>
      </c>
      <c r="D22" s="42">
        <f>IF(I16&gt;0,I16," ")</f>
        <v>4</v>
      </c>
      <c r="E22" s="42">
        <f>IF(H16&gt;0,H16," ")</f>
        <v>25</v>
      </c>
      <c r="F22" s="42">
        <f>IF(I19&gt;0,I19," ")</f>
        <v>18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6</v>
      </c>
      <c r="C23" s="42">
        <f>IF(H14&gt;0,H14," ")</f>
        <v>25</v>
      </c>
      <c r="D23" s="42">
        <f>IF(I17&gt;0,I17," ")</f>
        <v>12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G1 Texas Elite 12</v>
      </c>
      <c r="B28" s="343"/>
      <c r="C28" s="344"/>
      <c r="D28" s="343"/>
      <c r="E28" s="344"/>
      <c r="F28" s="343"/>
      <c r="G28" s="344"/>
      <c r="H28" s="44"/>
      <c r="I28" s="45">
        <f>D13+D14+D15+F13+F14+F15+H13+H14+H15</f>
        <v>101</v>
      </c>
      <c r="J28" s="45">
        <f>E13+E14+E15+G13+G14+G15+I13+I14+I15</f>
        <v>54</v>
      </c>
      <c r="K28" s="45">
        <f>I28-J28</f>
        <v>47</v>
      </c>
    </row>
    <row r="29" spans="1:11" ht="24" customHeight="1">
      <c r="A29" s="2" t="str">
        <f>A16</f>
        <v>ARVC 12R1 Adidas</v>
      </c>
      <c r="B29" s="343"/>
      <c r="C29" s="344"/>
      <c r="D29" s="343"/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PBEVC Xtreme 12</v>
      </c>
      <c r="B30" s="343"/>
      <c r="C30" s="344"/>
      <c r="D30" s="343"/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11/12</v>
      </c>
      <c r="B31" s="343"/>
      <c r="C31" s="344"/>
      <c r="D31" s="343"/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0</v>
      </c>
      <c r="C32" s="345"/>
      <c r="D32" s="345">
        <f>SUM(D28:E31)</f>
        <v>0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G1 Texas Elite 12</v>
      </c>
      <c r="C35" s="325"/>
      <c r="D35" s="323" t="str">
        <f>A30</f>
        <v>PBEVC Xtreme 12</v>
      </c>
      <c r="E35" s="325"/>
      <c r="F35" s="346" t="str">
        <f>A16</f>
        <v>ARVC 12R1 Adidas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ARVC 12R1 Adidas</v>
      </c>
      <c r="C36" s="325"/>
      <c r="D36" s="323" t="str">
        <f>A22</f>
        <v>NM Cactus 11/12</v>
      </c>
      <c r="E36" s="325"/>
      <c r="F36" s="346" t="str">
        <f>A13</f>
        <v>G1 Texas Elite 12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G1 Texas Elite 12</v>
      </c>
      <c r="C37" s="325"/>
      <c r="D37" s="323" t="str">
        <f>A31</f>
        <v>NM Cactus 11/12</v>
      </c>
      <c r="E37" s="325"/>
      <c r="F37" s="346" t="str">
        <f>A30</f>
        <v>PBEVC Xtreme 12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ARVC 12R1 Adidas</v>
      </c>
      <c r="C38" s="325"/>
      <c r="D38" s="323" t="str">
        <f>A30</f>
        <v>PBEVC Xtreme 12</v>
      </c>
      <c r="E38" s="325"/>
      <c r="F38" s="346" t="str">
        <f>A28</f>
        <v>G1 Texas Elite 12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PBEVC Xtreme 12</v>
      </c>
      <c r="C39" s="325"/>
      <c r="D39" s="323" t="str">
        <f>A31</f>
        <v>NM Cactus 11/12</v>
      </c>
      <c r="E39" s="325"/>
      <c r="F39" s="346" t="str">
        <f>A16</f>
        <v>ARVC 12R1 Adidas</v>
      </c>
      <c r="G39" s="346"/>
    </row>
    <row r="40" spans="1:7" ht="18" customHeight="1">
      <c r="A40" s="3" t="s">
        <v>26</v>
      </c>
      <c r="B40" s="323" t="str">
        <f>A13</f>
        <v>G1 Texas Elite 12</v>
      </c>
      <c r="C40" s="325"/>
      <c r="D40" s="323" t="str">
        <f>A29</f>
        <v>ARVC 12R1 Adidas</v>
      </c>
      <c r="E40" s="325"/>
      <c r="F40" s="346" t="str">
        <f>A22</f>
        <v>NM Cactus 11/12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9">
      <selection activeCell="D23" sqref="D23"/>
    </sheetView>
  </sheetViews>
  <sheetFormatPr defaultColWidth="8.8515625" defaultRowHeight="12.75"/>
  <cols>
    <col min="1" max="1" width="27.7109375" style="18" customWidth="1"/>
    <col min="2" max="6" width="30.421875" style="18" bestFit="1" customWidth="1"/>
    <col min="7" max="7" width="27.7109375" style="18" customWidth="1"/>
    <col min="8" max="9" width="25.7109375" style="18" customWidth="1"/>
    <col min="10" max="16384" width="8.8515625" style="18" customWidth="1"/>
  </cols>
  <sheetData>
    <row r="1" spans="1:9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  <c r="H1" s="54"/>
      <c r="I1" s="54"/>
    </row>
    <row r="2" spans="1:9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55"/>
      <c r="I2" s="55"/>
    </row>
    <row r="3" spans="1:5" ht="18">
      <c r="A3" s="351"/>
      <c r="B3" s="351"/>
      <c r="C3" s="351"/>
      <c r="D3" s="5"/>
      <c r="E3" s="5"/>
    </row>
    <row r="4" spans="1:9" ht="19.5">
      <c r="A4" s="352" t="str">
        <f>Pools!A95</f>
        <v>Division V</v>
      </c>
      <c r="B4" s="352"/>
      <c r="C4" s="352"/>
      <c r="D4" s="352"/>
      <c r="E4" s="352"/>
      <c r="F4" s="352"/>
      <c r="G4" s="352"/>
      <c r="H4" s="24"/>
      <c r="I4" s="24"/>
    </row>
    <row r="5" spans="1:9" ht="19.5">
      <c r="A5" s="352" t="s">
        <v>232</v>
      </c>
      <c r="B5" s="352"/>
      <c r="C5" s="352"/>
      <c r="D5" s="352"/>
      <c r="E5" s="352"/>
      <c r="F5" s="352"/>
      <c r="G5" s="352"/>
      <c r="H5" s="56"/>
      <c r="I5" s="56"/>
    </row>
    <row r="6" spans="3:9" ht="19.5">
      <c r="C6" s="364"/>
      <c r="E6" s="364"/>
      <c r="H6" s="56"/>
      <c r="I6" s="56"/>
    </row>
    <row r="7" spans="2:9" ht="19.5">
      <c r="B7" s="166"/>
      <c r="C7" s="364"/>
      <c r="D7" s="48" t="s">
        <v>418</v>
      </c>
      <c r="E7" s="48"/>
      <c r="G7" s="166"/>
      <c r="H7" s="57"/>
      <c r="I7" s="57"/>
    </row>
    <row r="8" spans="3:9" ht="12.75">
      <c r="C8" s="364"/>
      <c r="E8" s="364"/>
      <c r="H8" s="49"/>
      <c r="I8" s="49"/>
    </row>
    <row r="9" spans="1:9" ht="13.5">
      <c r="A9" s="353" t="s">
        <v>31</v>
      </c>
      <c r="B9" s="353"/>
      <c r="C9" s="353"/>
      <c r="D9" s="353"/>
      <c r="E9" s="353"/>
      <c r="F9" s="353"/>
      <c r="G9" s="353"/>
      <c r="H9" s="49"/>
      <c r="I9" s="49"/>
    </row>
    <row r="10" spans="3:9" ht="13.5">
      <c r="C10" s="364"/>
      <c r="E10" s="364"/>
      <c r="H10" s="58"/>
      <c r="I10" s="58"/>
    </row>
    <row r="11" spans="3:9" ht="12.75">
      <c r="C11" s="364"/>
      <c r="E11" s="364"/>
      <c r="H11" s="49"/>
      <c r="I11" s="49"/>
    </row>
    <row r="12" spans="1:9" ht="30" customHeight="1">
      <c r="A12" s="370"/>
      <c r="B12" s="370"/>
      <c r="C12" s="6"/>
      <c r="D12" s="16"/>
      <c r="E12" s="371"/>
      <c r="H12" s="49"/>
      <c r="I12" s="49"/>
    </row>
    <row r="13" spans="1:9" s="7" customFormat="1" ht="27" customHeight="1" thickBot="1">
      <c r="A13" s="365"/>
      <c r="B13" s="365"/>
      <c r="C13" s="69" t="s">
        <v>378</v>
      </c>
      <c r="D13" s="63"/>
      <c r="E13" s="67" t="s">
        <v>548</v>
      </c>
      <c r="H13" s="63"/>
      <c r="I13" s="87"/>
    </row>
    <row r="14" spans="1:9" s="7" customFormat="1" ht="27" customHeight="1">
      <c r="A14" s="365"/>
      <c r="B14" s="365"/>
      <c r="C14" s="70" t="s">
        <v>234</v>
      </c>
      <c r="D14" s="63"/>
      <c r="E14" s="86"/>
      <c r="H14" s="63"/>
      <c r="I14" s="87"/>
    </row>
    <row r="15" spans="1:9" s="7" customFormat="1" ht="27" customHeight="1">
      <c r="A15" s="65"/>
      <c r="B15" s="65"/>
      <c r="C15" s="74"/>
      <c r="D15" s="87"/>
      <c r="E15" s="86"/>
      <c r="H15" s="63"/>
      <c r="I15" s="87"/>
    </row>
    <row r="16" spans="1:9" s="7" customFormat="1" ht="27" customHeight="1">
      <c r="A16" s="65"/>
      <c r="B16" s="65"/>
      <c r="C16" s="74"/>
      <c r="D16" s="87"/>
      <c r="E16" s="86"/>
      <c r="H16" s="63"/>
      <c r="I16" s="87"/>
    </row>
    <row r="17" spans="1:9" s="7" customFormat="1" ht="27" customHeight="1">
      <c r="A17" s="63"/>
      <c r="B17" s="63"/>
      <c r="C17" s="85"/>
      <c r="D17" s="87"/>
      <c r="E17" s="86"/>
      <c r="H17" s="63"/>
      <c r="I17" s="87"/>
    </row>
    <row r="18" spans="1:9" s="7" customFormat="1" ht="27" customHeight="1">
      <c r="A18" s="365"/>
      <c r="B18" s="365"/>
      <c r="C18" s="74" t="s">
        <v>235</v>
      </c>
      <c r="D18" s="365"/>
      <c r="E18" s="86" t="s">
        <v>160</v>
      </c>
      <c r="H18" s="63"/>
      <c r="I18" s="87"/>
    </row>
    <row r="19" spans="1:9" s="7" customFormat="1" ht="27" customHeight="1" thickBot="1">
      <c r="A19" s="365"/>
      <c r="B19" s="366" t="s">
        <v>222</v>
      </c>
      <c r="C19" s="76" t="str">
        <f>E19</f>
        <v>NM Cactus Clubhouse Ct. 24</v>
      </c>
      <c r="D19" s="365"/>
      <c r="E19" s="90" t="str">
        <f>D25</f>
        <v>NM Cactus Clubhouse Ct. 24</v>
      </c>
      <c r="F19" s="79" t="s">
        <v>220</v>
      </c>
      <c r="H19" s="63"/>
      <c r="I19" s="87"/>
    </row>
    <row r="20" spans="2:9" s="7" customFormat="1" ht="27" customHeight="1">
      <c r="B20" s="367" t="s">
        <v>751</v>
      </c>
      <c r="C20" s="74" t="s">
        <v>49</v>
      </c>
      <c r="E20" s="86" t="s">
        <v>47</v>
      </c>
      <c r="F20" s="86" t="s">
        <v>811</v>
      </c>
      <c r="H20" s="63"/>
      <c r="I20" s="87"/>
    </row>
    <row r="21" spans="2:9" s="7" customFormat="1" ht="27" customHeight="1">
      <c r="B21" s="368"/>
      <c r="C21" s="74"/>
      <c r="E21" s="86"/>
      <c r="F21" s="86"/>
      <c r="H21" s="63"/>
      <c r="I21" s="87"/>
    </row>
    <row r="22" spans="2:9" s="7" customFormat="1" ht="27" customHeight="1" thickBot="1">
      <c r="B22" s="368"/>
      <c r="C22" s="74"/>
      <c r="D22" s="67" t="s">
        <v>624</v>
      </c>
      <c r="E22" s="86"/>
      <c r="F22" s="86"/>
      <c r="H22" s="63"/>
      <c r="I22" s="87"/>
    </row>
    <row r="23" spans="2:9" s="7" customFormat="1" ht="27" customHeight="1">
      <c r="B23" s="368"/>
      <c r="C23" s="74"/>
      <c r="D23" s="182"/>
      <c r="E23" s="86"/>
      <c r="F23" s="86"/>
      <c r="H23" s="63"/>
      <c r="I23" s="87"/>
    </row>
    <row r="24" spans="2:9" s="7" customFormat="1" ht="27" customHeight="1">
      <c r="B24" s="368"/>
      <c r="C24" s="74"/>
      <c r="D24" s="182" t="s">
        <v>53</v>
      </c>
      <c r="E24" s="86"/>
      <c r="F24" s="110"/>
      <c r="H24" s="63"/>
      <c r="I24" s="87"/>
    </row>
    <row r="25" spans="2:9" s="7" customFormat="1" ht="27" customHeight="1" thickBot="1">
      <c r="B25" s="368"/>
      <c r="C25" s="99" t="s">
        <v>222</v>
      </c>
      <c r="D25" s="183" t="str">
        <f>D7</f>
        <v>NM Cactus Clubhouse Ct. 24</v>
      </c>
      <c r="E25" s="101" t="s">
        <v>379</v>
      </c>
      <c r="F25" s="110"/>
      <c r="H25" s="63"/>
      <c r="I25" s="87"/>
    </row>
    <row r="26" spans="2:9" s="7" customFormat="1" ht="27" customHeight="1">
      <c r="B26" s="368"/>
      <c r="C26" s="59"/>
      <c r="D26" s="184" t="s">
        <v>623</v>
      </c>
      <c r="E26" s="302" t="s">
        <v>815</v>
      </c>
      <c r="F26" s="110"/>
      <c r="H26" s="63"/>
      <c r="I26" s="87"/>
    </row>
    <row r="27" spans="2:9" s="7" customFormat="1" ht="27" customHeight="1">
      <c r="B27" s="368"/>
      <c r="C27" s="59"/>
      <c r="D27" s="182"/>
      <c r="E27" s="302"/>
      <c r="F27" s="110"/>
      <c r="H27" s="63"/>
      <c r="I27" s="87"/>
    </row>
    <row r="28" spans="2:9" s="7" customFormat="1" ht="27" customHeight="1" thickBot="1">
      <c r="B28" s="368"/>
      <c r="C28" s="59"/>
      <c r="D28" s="99" t="s">
        <v>628</v>
      </c>
      <c r="E28" s="302"/>
      <c r="F28" s="110"/>
      <c r="H28" s="63"/>
      <c r="I28" s="87"/>
    </row>
    <row r="29" spans="2:9" s="7" customFormat="1" ht="27" customHeight="1">
      <c r="B29" s="368"/>
      <c r="C29" s="59"/>
      <c r="D29" s="59"/>
      <c r="E29" s="302"/>
      <c r="F29" s="110"/>
      <c r="H29" s="63"/>
      <c r="I29" s="87"/>
    </row>
    <row r="30" spans="1:9" s="7" customFormat="1" ht="27" customHeight="1">
      <c r="A30" s="59" t="s">
        <v>836</v>
      </c>
      <c r="B30" s="74" t="s">
        <v>236</v>
      </c>
      <c r="C30" s="59"/>
      <c r="D30" s="59"/>
      <c r="E30" s="302"/>
      <c r="F30" s="86" t="s">
        <v>237</v>
      </c>
      <c r="G30" s="59" t="s">
        <v>833</v>
      </c>
      <c r="H30" s="63"/>
      <c r="I30" s="87"/>
    </row>
    <row r="31" spans="1:9" s="7" customFormat="1" ht="27" customHeight="1" thickBot="1">
      <c r="A31" s="88" t="s">
        <v>222</v>
      </c>
      <c r="B31" s="76" t="str">
        <f>C43</f>
        <v>NM Cactus Clubhouse Ct. 24</v>
      </c>
      <c r="C31" s="59"/>
      <c r="D31" s="59"/>
      <c r="E31" s="302"/>
      <c r="F31" s="90" t="str">
        <f>C19</f>
        <v>NM Cactus Clubhouse Ct. 24</v>
      </c>
      <c r="G31" s="93" t="s">
        <v>220</v>
      </c>
      <c r="H31" s="63"/>
      <c r="I31" s="87"/>
    </row>
    <row r="32" spans="1:9" s="7" customFormat="1" ht="27" customHeight="1">
      <c r="A32" s="59" t="s">
        <v>34</v>
      </c>
      <c r="B32" s="74" t="s">
        <v>45</v>
      </c>
      <c r="C32" s="59"/>
      <c r="D32" s="59"/>
      <c r="E32" s="302"/>
      <c r="F32" s="86" t="s">
        <v>51</v>
      </c>
      <c r="G32" s="59" t="s">
        <v>35</v>
      </c>
      <c r="H32" s="63"/>
      <c r="I32" s="87"/>
    </row>
    <row r="33" spans="1:9" s="7" customFormat="1" ht="27" customHeight="1">
      <c r="A33" s="59" t="s">
        <v>36</v>
      </c>
      <c r="B33" s="368"/>
      <c r="C33" s="59"/>
      <c r="D33" s="59"/>
      <c r="E33" s="302"/>
      <c r="F33" s="110"/>
      <c r="G33" s="59" t="s">
        <v>36</v>
      </c>
      <c r="H33" s="63"/>
      <c r="I33" s="87"/>
    </row>
    <row r="34" spans="1:9" s="7" customFormat="1" ht="27" customHeight="1" thickBot="1">
      <c r="A34" s="59" t="s">
        <v>238</v>
      </c>
      <c r="B34" s="368"/>
      <c r="C34" s="59"/>
      <c r="D34" s="67" t="s">
        <v>627</v>
      </c>
      <c r="E34" s="302"/>
      <c r="F34" s="110"/>
      <c r="H34" s="63"/>
      <c r="I34" s="87"/>
    </row>
    <row r="35" spans="2:13" s="7" customFormat="1" ht="27" customHeight="1">
      <c r="B35" s="368"/>
      <c r="C35" s="59"/>
      <c r="D35" s="182"/>
      <c r="E35" s="302"/>
      <c r="F35" s="110"/>
      <c r="H35" s="63"/>
      <c r="I35" s="63"/>
      <c r="J35" s="63"/>
      <c r="K35" s="63"/>
      <c r="L35" s="63"/>
      <c r="M35" s="63"/>
    </row>
    <row r="36" spans="2:13" s="7" customFormat="1" ht="27" customHeight="1">
      <c r="B36" s="368"/>
      <c r="C36" s="59"/>
      <c r="D36" s="182" t="s">
        <v>158</v>
      </c>
      <c r="E36" s="302"/>
      <c r="F36" s="110"/>
      <c r="H36" s="102"/>
      <c r="I36" s="102"/>
      <c r="J36" s="102"/>
      <c r="K36" s="102"/>
      <c r="L36" s="102"/>
      <c r="M36" s="102"/>
    </row>
    <row r="37" spans="2:13" s="7" customFormat="1" ht="27" customHeight="1" thickBot="1">
      <c r="B37" s="368"/>
      <c r="C37" s="88" t="s">
        <v>382</v>
      </c>
      <c r="D37" s="183" t="str">
        <f>D25</f>
        <v>NM Cactus Clubhouse Ct. 24</v>
      </c>
      <c r="E37" s="79" t="s">
        <v>380</v>
      </c>
      <c r="F37" s="110"/>
      <c r="H37" s="73"/>
      <c r="I37" s="73"/>
      <c r="J37" s="73"/>
      <c r="K37" s="73"/>
      <c r="L37" s="73"/>
      <c r="M37" s="73"/>
    </row>
    <row r="38" spans="2:13" s="7" customFormat="1" ht="27" customHeight="1">
      <c r="B38" s="368"/>
      <c r="C38" s="70"/>
      <c r="D38" s="185" t="s">
        <v>46</v>
      </c>
      <c r="E38" s="86" t="s">
        <v>814</v>
      </c>
      <c r="F38" s="110"/>
      <c r="H38" s="63"/>
      <c r="I38" s="63"/>
      <c r="J38" s="63"/>
      <c r="K38" s="63"/>
      <c r="L38" s="63"/>
      <c r="M38" s="63"/>
    </row>
    <row r="39" spans="2:9" s="7" customFormat="1" ht="27" customHeight="1">
      <c r="B39" s="368"/>
      <c r="C39" s="74"/>
      <c r="D39" s="182"/>
      <c r="E39" s="86"/>
      <c r="F39" s="110"/>
      <c r="H39" s="63"/>
      <c r="I39" s="63"/>
    </row>
    <row r="40" spans="2:9" s="7" customFormat="1" ht="27" customHeight="1" thickBot="1">
      <c r="B40" s="368"/>
      <c r="C40" s="74"/>
      <c r="D40" s="186" t="s">
        <v>622</v>
      </c>
      <c r="E40" s="86"/>
      <c r="F40" s="110"/>
      <c r="H40" s="63"/>
      <c r="I40" s="87"/>
    </row>
    <row r="41" spans="2:9" s="7" customFormat="1" ht="27" customHeight="1">
      <c r="B41" s="368"/>
      <c r="C41" s="74"/>
      <c r="D41" s="59"/>
      <c r="E41" s="86"/>
      <c r="F41" s="110"/>
      <c r="H41" s="63"/>
      <c r="I41" s="87"/>
    </row>
    <row r="42" spans="2:9" s="7" customFormat="1" ht="27" customHeight="1">
      <c r="B42" s="368"/>
      <c r="C42" s="74" t="s">
        <v>159</v>
      </c>
      <c r="E42" s="86" t="s">
        <v>157</v>
      </c>
      <c r="F42" s="110"/>
      <c r="H42" s="63"/>
      <c r="I42" s="87"/>
    </row>
    <row r="43" spans="1:9" s="7" customFormat="1" ht="27" customHeight="1" thickBot="1">
      <c r="A43" s="87"/>
      <c r="B43" s="363" t="s">
        <v>379</v>
      </c>
      <c r="C43" s="76" t="str">
        <f>C19</f>
        <v>NM Cactus Clubhouse Ct. 24</v>
      </c>
      <c r="E43" s="90" t="str">
        <f>E19</f>
        <v>NM Cactus Clubhouse Ct. 24</v>
      </c>
      <c r="F43" s="363" t="s">
        <v>380</v>
      </c>
      <c r="H43" s="63"/>
      <c r="I43" s="87"/>
    </row>
    <row r="44" spans="1:9" s="7" customFormat="1" ht="27" customHeight="1">
      <c r="A44" s="87"/>
      <c r="B44" s="63" t="s">
        <v>819</v>
      </c>
      <c r="C44" s="74" t="s">
        <v>50</v>
      </c>
      <c r="E44" s="86" t="s">
        <v>48</v>
      </c>
      <c r="F44" s="7" t="s">
        <v>817</v>
      </c>
      <c r="H44" s="63"/>
      <c r="I44" s="87"/>
    </row>
    <row r="45" spans="1:9" s="7" customFormat="1" ht="27" customHeight="1">
      <c r="A45" s="63"/>
      <c r="B45" s="63"/>
      <c r="C45" s="85"/>
      <c r="D45" s="87"/>
      <c r="E45" s="86"/>
      <c r="H45" s="63"/>
      <c r="I45" s="87"/>
    </row>
    <row r="46" spans="1:9" s="7" customFormat="1" ht="27" customHeight="1">
      <c r="A46" s="63"/>
      <c r="B46" s="63"/>
      <c r="C46" s="85"/>
      <c r="D46" s="87"/>
      <c r="E46" s="86"/>
      <c r="H46" s="63"/>
      <c r="I46" s="87"/>
    </row>
    <row r="47" spans="1:9" s="7" customFormat="1" ht="27" customHeight="1">
      <c r="A47" s="63"/>
      <c r="B47" s="63"/>
      <c r="C47" s="85"/>
      <c r="D47" s="87"/>
      <c r="E47" s="86"/>
      <c r="H47" s="63"/>
      <c r="I47" s="87"/>
    </row>
    <row r="48" spans="1:9" s="7" customFormat="1" ht="27" customHeight="1">
      <c r="A48" s="87"/>
      <c r="B48" s="87"/>
      <c r="C48" s="85"/>
      <c r="D48" s="63"/>
      <c r="E48" s="86"/>
      <c r="H48" s="63"/>
      <c r="I48" s="87"/>
    </row>
    <row r="49" spans="1:9" s="7" customFormat="1" ht="27" customHeight="1" thickBot="1">
      <c r="A49" s="87"/>
      <c r="B49" s="87"/>
      <c r="C49" s="79" t="s">
        <v>379</v>
      </c>
      <c r="D49" s="63"/>
      <c r="E49" s="180" t="s">
        <v>625</v>
      </c>
      <c r="H49" s="63"/>
      <c r="I49" s="63"/>
    </row>
    <row r="50" spans="1:9" s="7" customFormat="1" ht="27" customHeight="1">
      <c r="A50" s="87"/>
      <c r="B50" s="87"/>
      <c r="C50" s="63" t="s">
        <v>239</v>
      </c>
      <c r="D50" s="63"/>
      <c r="E50" s="302"/>
      <c r="H50" s="87"/>
      <c r="I50" s="87"/>
    </row>
    <row r="51" spans="1:9" ht="21" customHeight="1">
      <c r="A51" s="49"/>
      <c r="B51" s="49"/>
      <c r="C51" s="16"/>
      <c r="D51" s="16"/>
      <c r="E51" s="364"/>
      <c r="H51" s="20"/>
      <c r="I51" s="49"/>
    </row>
    <row r="52" spans="3:9" ht="21" customHeight="1">
      <c r="C52" s="364"/>
      <c r="D52" s="49"/>
      <c r="E52" s="364"/>
      <c r="F52" s="49"/>
      <c r="G52" s="49"/>
      <c r="H52" s="21"/>
      <c r="I52" s="16"/>
    </row>
    <row r="53" spans="3:9" ht="21" customHeight="1">
      <c r="C53" s="364"/>
      <c r="E53" s="364"/>
      <c r="F53" s="16"/>
      <c r="G53" s="49"/>
      <c r="H53" s="17"/>
      <c r="I53" s="49"/>
    </row>
    <row r="54" spans="3:9" ht="21" customHeight="1">
      <c r="C54" s="364"/>
      <c r="E54" s="364"/>
      <c r="F54" s="16"/>
      <c r="G54" s="49"/>
      <c r="H54" s="49"/>
      <c r="I54" s="49"/>
    </row>
    <row r="55" spans="3:9" ht="21" customHeight="1">
      <c r="C55" s="364"/>
      <c r="E55" s="364"/>
      <c r="F55" s="16"/>
      <c r="G55" s="49"/>
      <c r="H55" s="16"/>
      <c r="I55" s="49"/>
    </row>
    <row r="56" spans="3:9" ht="21" customHeight="1">
      <c r="C56" s="364"/>
      <c r="E56" s="364"/>
      <c r="F56" s="21"/>
      <c r="G56" s="49"/>
      <c r="H56" s="16"/>
      <c r="I56" s="49"/>
    </row>
    <row r="57" spans="3:9" ht="21" customHeight="1">
      <c r="C57" s="364"/>
      <c r="E57" s="364"/>
      <c r="F57" s="16"/>
      <c r="G57" s="121"/>
      <c r="H57" s="16"/>
      <c r="I57" s="49"/>
    </row>
    <row r="58" spans="3:9" ht="21" customHeight="1">
      <c r="C58" s="364"/>
      <c r="E58" s="364"/>
      <c r="F58" s="16"/>
      <c r="G58" s="121"/>
      <c r="H58" s="49"/>
      <c r="I58" s="49"/>
    </row>
    <row r="59" spans="3:9" ht="21" customHeight="1">
      <c r="C59" s="364"/>
      <c r="E59" s="364"/>
      <c r="F59" s="16"/>
      <c r="G59" s="49"/>
      <c r="H59" s="49"/>
      <c r="I59" s="49"/>
    </row>
    <row r="60" spans="3:9" ht="21" customHeight="1">
      <c r="C60" s="364"/>
      <c r="E60" s="364"/>
      <c r="F60" s="16"/>
      <c r="G60" s="49"/>
      <c r="H60" s="49"/>
      <c r="I60" s="49"/>
    </row>
    <row r="61" spans="3:9" ht="21" customHeight="1">
      <c r="C61" s="364"/>
      <c r="E61" s="364"/>
      <c r="F61" s="16"/>
      <c r="G61" s="49"/>
      <c r="H61" s="49"/>
      <c r="I61" s="49"/>
    </row>
    <row r="62" spans="3:9" ht="12.75">
      <c r="C62" s="364"/>
      <c r="E62" s="364"/>
      <c r="F62" s="49"/>
      <c r="G62" s="49"/>
      <c r="H62" s="49"/>
      <c r="I62" s="49"/>
    </row>
    <row r="63" spans="3:9" ht="12.75">
      <c r="C63" s="364"/>
      <c r="E63" s="364"/>
      <c r="H63" s="49"/>
      <c r="I63" s="49"/>
    </row>
    <row r="64" spans="3:9" ht="12.75">
      <c r="C64" s="364"/>
      <c r="E64" s="364"/>
      <c r="H64" s="49"/>
      <c r="I64" s="49"/>
    </row>
    <row r="65" spans="3:9" ht="12.75">
      <c r="C65" s="364"/>
      <c r="E65" s="364"/>
      <c r="H65" s="49"/>
      <c r="I65" s="49"/>
    </row>
    <row r="66" spans="3:9" ht="12.75">
      <c r="C66" s="364"/>
      <c r="E66" s="364"/>
      <c r="H66" s="49"/>
      <c r="I66" s="49"/>
    </row>
    <row r="67" spans="3:9" ht="12.75">
      <c r="C67" s="364"/>
      <c r="E67" s="364"/>
      <c r="H67" s="49"/>
      <c r="I67" s="49"/>
    </row>
    <row r="68" spans="3:5" ht="12.75">
      <c r="C68" s="364"/>
      <c r="E68" s="364"/>
    </row>
    <row r="69" spans="3:5" ht="12.75">
      <c r="C69" s="364"/>
      <c r="E69" s="364"/>
    </row>
    <row r="70" spans="3:5" ht="12.75">
      <c r="C70" s="364"/>
      <c r="E70" s="364"/>
    </row>
    <row r="71" spans="3:5" ht="12.75">
      <c r="C71" s="364"/>
      <c r="E71" s="364"/>
    </row>
    <row r="72" spans="3:5" ht="12.75">
      <c r="C72" s="364"/>
      <c r="E72" s="364"/>
    </row>
    <row r="73" spans="3:5" ht="12.75">
      <c r="C73" s="364"/>
      <c r="E73" s="364"/>
    </row>
    <row r="74" spans="3:5" ht="12.75">
      <c r="C74" s="364"/>
      <c r="E74" s="364"/>
    </row>
    <row r="75" spans="3:5" ht="12.75">
      <c r="C75" s="364"/>
      <c r="E75" s="364"/>
    </row>
    <row r="76" spans="3:5" ht="12.75">
      <c r="C76" s="364"/>
      <c r="E76" s="364"/>
    </row>
    <row r="77" spans="3:5" ht="12.75">
      <c r="C77" s="364"/>
      <c r="E77" s="364"/>
    </row>
    <row r="78" spans="3:5" ht="12.75">
      <c r="C78" s="364"/>
      <c r="E78" s="364"/>
    </row>
    <row r="79" spans="3:5" ht="12.75">
      <c r="C79" s="364"/>
      <c r="E79" s="364"/>
    </row>
    <row r="80" spans="3:5" ht="12.75">
      <c r="C80" s="364"/>
      <c r="E80" s="364"/>
    </row>
    <row r="81" spans="3:5" ht="12.75">
      <c r="C81" s="364"/>
      <c r="E81" s="364"/>
    </row>
    <row r="82" spans="3:5" ht="12.75">
      <c r="C82" s="364"/>
      <c r="E82" s="364"/>
    </row>
    <row r="83" spans="3:5" ht="12.75">
      <c r="C83" s="364"/>
      <c r="E83" s="364"/>
    </row>
    <row r="84" spans="3:5" ht="12.75">
      <c r="C84" s="364"/>
      <c r="E84" s="364"/>
    </row>
    <row r="85" spans="3:5" ht="12.75">
      <c r="C85" s="364"/>
      <c r="E85" s="364"/>
    </row>
    <row r="86" spans="3:5" ht="12.75">
      <c r="C86" s="364"/>
      <c r="E86" s="364"/>
    </row>
    <row r="87" spans="3:5" ht="12.75">
      <c r="C87" s="364"/>
      <c r="E87" s="364"/>
    </row>
    <row r="88" spans="3:5" ht="12.75">
      <c r="C88" s="364"/>
      <c r="E88" s="364"/>
    </row>
    <row r="89" spans="3:5" ht="12.75">
      <c r="C89" s="364"/>
      <c r="E89" s="364"/>
    </row>
    <row r="90" spans="3:5" ht="12.75">
      <c r="C90" s="364"/>
      <c r="E90" s="364"/>
    </row>
    <row r="91" spans="3:5" ht="12.75">
      <c r="C91" s="364"/>
      <c r="E91" s="364"/>
    </row>
  </sheetData>
  <sheetProtection/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6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9">
      <selection activeCell="D23" sqref="D23"/>
    </sheetView>
  </sheetViews>
  <sheetFormatPr defaultColWidth="9.140625" defaultRowHeight="12.75"/>
  <cols>
    <col min="1" max="1" width="26.7109375" style="18" customWidth="1"/>
    <col min="2" max="6" width="30.421875" style="18" bestFit="1" customWidth="1"/>
    <col min="7" max="7" width="26.7109375" style="18" customWidth="1"/>
    <col min="8" max="16384" width="9.140625" style="18" customWidth="1"/>
  </cols>
  <sheetData>
    <row r="1" spans="1:7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</row>
    <row r="2" spans="1:7" ht="18">
      <c r="A2" s="318" t="str">
        <f>Pools!A2</f>
        <v>3/16/19 - 3/17/19</v>
      </c>
      <c r="B2" s="318"/>
      <c r="C2" s="318"/>
      <c r="D2" s="318"/>
      <c r="E2" s="318"/>
      <c r="F2" s="318"/>
      <c r="G2" s="318"/>
    </row>
    <row r="3" spans="1:5" ht="18">
      <c r="A3" s="351"/>
      <c r="B3" s="351"/>
      <c r="C3" s="351"/>
      <c r="D3" s="5"/>
      <c r="E3" s="5"/>
    </row>
    <row r="4" spans="1:7" ht="19.5">
      <c r="A4" s="352" t="str">
        <f>Pools!A95</f>
        <v>Division V</v>
      </c>
      <c r="B4" s="352"/>
      <c r="C4" s="352"/>
      <c r="D4" s="352"/>
      <c r="E4" s="352"/>
      <c r="F4" s="352"/>
      <c r="G4" s="352"/>
    </row>
    <row r="5" spans="1:7" ht="21" customHeight="1">
      <c r="A5" s="352" t="s">
        <v>57</v>
      </c>
      <c r="B5" s="352"/>
      <c r="C5" s="352"/>
      <c r="D5" s="352"/>
      <c r="E5" s="352"/>
      <c r="F5" s="352"/>
      <c r="G5" s="352"/>
    </row>
    <row r="6" spans="3:5" ht="21" customHeight="1">
      <c r="C6" s="364"/>
      <c r="E6" s="364"/>
    </row>
    <row r="7" spans="2:7" ht="18" customHeight="1">
      <c r="B7" s="166"/>
      <c r="C7" s="364"/>
      <c r="D7" s="48" t="s">
        <v>419</v>
      </c>
      <c r="E7" s="48"/>
      <c r="G7" s="166"/>
    </row>
    <row r="8" spans="3:5" ht="18" customHeight="1">
      <c r="C8" s="364"/>
      <c r="E8" s="364"/>
    </row>
    <row r="9" spans="1:7" ht="30" customHeight="1">
      <c r="A9" s="353" t="s">
        <v>31</v>
      </c>
      <c r="B9" s="353"/>
      <c r="C9" s="353"/>
      <c r="D9" s="353"/>
      <c r="E9" s="353"/>
      <c r="F9" s="353"/>
      <c r="G9" s="353"/>
    </row>
    <row r="10" spans="3:5" ht="25.5" customHeight="1">
      <c r="C10" s="364"/>
      <c r="E10" s="364"/>
    </row>
    <row r="11" spans="3:5" ht="25.5" customHeight="1">
      <c r="C11" s="364"/>
      <c r="E11" s="364"/>
    </row>
    <row r="12" spans="1:5" s="7" customFormat="1" ht="27" customHeight="1" thickBot="1">
      <c r="A12" s="365"/>
      <c r="B12" s="365"/>
      <c r="C12" s="69" t="s">
        <v>383</v>
      </c>
      <c r="D12" s="63"/>
      <c r="E12" s="67" t="s">
        <v>621</v>
      </c>
    </row>
    <row r="13" spans="1:5" s="7" customFormat="1" ht="27" customHeight="1">
      <c r="A13" s="365"/>
      <c r="B13" s="365"/>
      <c r="C13" s="70" t="s">
        <v>234</v>
      </c>
      <c r="D13" s="63"/>
      <c r="E13" s="86"/>
    </row>
    <row r="14" spans="1:5" s="7" customFormat="1" ht="27" customHeight="1">
      <c r="A14" s="65"/>
      <c r="B14" s="65"/>
      <c r="C14" s="74"/>
      <c r="D14" s="87"/>
      <c r="E14" s="86"/>
    </row>
    <row r="15" spans="1:5" s="7" customFormat="1" ht="27" customHeight="1">
      <c r="A15" s="65"/>
      <c r="B15" s="65"/>
      <c r="C15" s="74"/>
      <c r="D15" s="87"/>
      <c r="E15" s="86"/>
    </row>
    <row r="16" spans="1:5" s="7" customFormat="1" ht="27" customHeight="1">
      <c r="A16" s="63"/>
      <c r="B16" s="63"/>
      <c r="C16" s="85"/>
      <c r="D16" s="87"/>
      <c r="E16" s="86"/>
    </row>
    <row r="17" spans="1:5" s="7" customFormat="1" ht="27" customHeight="1">
      <c r="A17" s="365"/>
      <c r="B17" s="365"/>
      <c r="C17" s="74" t="s">
        <v>235</v>
      </c>
      <c r="D17" s="365"/>
      <c r="E17" s="86" t="s">
        <v>160</v>
      </c>
    </row>
    <row r="18" spans="1:6" s="7" customFormat="1" ht="27" customHeight="1" thickBot="1">
      <c r="A18" s="365"/>
      <c r="B18" s="366" t="s">
        <v>383</v>
      </c>
      <c r="C18" s="76" t="str">
        <f>E18</f>
        <v>NM Cactus Clubhouse Ct. 25</v>
      </c>
      <c r="D18" s="365"/>
      <c r="E18" s="90" t="str">
        <f>D24</f>
        <v>NM Cactus Clubhouse Ct. 25</v>
      </c>
      <c r="F18" s="169" t="s">
        <v>221</v>
      </c>
    </row>
    <row r="19" spans="2:6" s="7" customFormat="1" ht="27" customHeight="1">
      <c r="B19" s="70" t="s">
        <v>834</v>
      </c>
      <c r="C19" s="74" t="s">
        <v>49</v>
      </c>
      <c r="E19" s="86" t="s">
        <v>47</v>
      </c>
      <c r="F19" s="86" t="s">
        <v>818</v>
      </c>
    </row>
    <row r="20" spans="2:6" s="7" customFormat="1" ht="27" customHeight="1">
      <c r="B20" s="368"/>
      <c r="C20" s="74"/>
      <c r="E20" s="86"/>
      <c r="F20" s="110"/>
    </row>
    <row r="21" spans="2:6" s="7" customFormat="1" ht="27" customHeight="1" thickBot="1">
      <c r="B21" s="368"/>
      <c r="C21" s="74"/>
      <c r="D21" s="67" t="s">
        <v>549</v>
      </c>
      <c r="E21" s="86"/>
      <c r="F21" s="110"/>
    </row>
    <row r="22" spans="2:6" s="7" customFormat="1" ht="27" customHeight="1">
      <c r="B22" s="368"/>
      <c r="C22" s="74"/>
      <c r="D22" s="182"/>
      <c r="E22" s="86"/>
      <c r="F22" s="110"/>
    </row>
    <row r="23" spans="2:6" s="7" customFormat="1" ht="27" customHeight="1">
      <c r="B23" s="368"/>
      <c r="C23" s="74"/>
      <c r="D23" s="182" t="s">
        <v>53</v>
      </c>
      <c r="E23" s="86"/>
      <c r="F23" s="110"/>
    </row>
    <row r="24" spans="2:6" s="7" customFormat="1" ht="27" customHeight="1" thickBot="1">
      <c r="B24" s="368"/>
      <c r="C24" s="99" t="s">
        <v>384</v>
      </c>
      <c r="D24" s="183" t="str">
        <f>D7</f>
        <v>NM Cactus Clubhouse Ct. 25</v>
      </c>
      <c r="E24" s="101" t="s">
        <v>223</v>
      </c>
      <c r="F24" s="110"/>
    </row>
    <row r="25" spans="2:6" s="7" customFormat="1" ht="27" customHeight="1">
      <c r="B25" s="368"/>
      <c r="C25" s="59"/>
      <c r="D25" s="184" t="s">
        <v>546</v>
      </c>
      <c r="E25" s="302" t="s">
        <v>813</v>
      </c>
      <c r="F25" s="110"/>
    </row>
    <row r="26" spans="2:6" s="7" customFormat="1" ht="27" customHeight="1">
      <c r="B26" s="368"/>
      <c r="C26" s="59"/>
      <c r="D26" s="182"/>
      <c r="E26" s="302"/>
      <c r="F26" s="110"/>
    </row>
    <row r="27" spans="2:6" s="7" customFormat="1" ht="27" customHeight="1" thickBot="1">
      <c r="B27" s="368"/>
      <c r="C27" s="59"/>
      <c r="D27" s="99" t="s">
        <v>542</v>
      </c>
      <c r="E27" s="302"/>
      <c r="F27" s="110"/>
    </row>
    <row r="28" spans="2:6" s="7" customFormat="1" ht="27" customHeight="1">
      <c r="B28" s="368"/>
      <c r="C28" s="59"/>
      <c r="D28" s="59"/>
      <c r="E28" s="302"/>
      <c r="F28" s="110"/>
    </row>
    <row r="29" spans="1:7" s="7" customFormat="1" ht="27" customHeight="1">
      <c r="A29" s="59" t="s">
        <v>835</v>
      </c>
      <c r="B29" s="74" t="s">
        <v>241</v>
      </c>
      <c r="C29" s="59"/>
      <c r="D29" s="59"/>
      <c r="E29" s="302"/>
      <c r="F29" s="86" t="s">
        <v>237</v>
      </c>
      <c r="G29" s="59" t="s">
        <v>718</v>
      </c>
    </row>
    <row r="30" spans="1:7" s="7" customFormat="1" ht="27" customHeight="1" thickBot="1">
      <c r="A30" s="88" t="s">
        <v>383</v>
      </c>
      <c r="B30" s="76" t="str">
        <f>C42</f>
        <v>NM Cactus Clubhouse Ct. 25</v>
      </c>
      <c r="C30" s="59"/>
      <c r="D30" s="59"/>
      <c r="E30" s="302"/>
      <c r="F30" s="90" t="str">
        <f>C18</f>
        <v>NM Cactus Clubhouse Ct. 25</v>
      </c>
      <c r="G30" s="93" t="s">
        <v>381</v>
      </c>
    </row>
    <row r="31" spans="1:7" s="7" customFormat="1" ht="27" customHeight="1">
      <c r="A31" s="59" t="s">
        <v>38</v>
      </c>
      <c r="B31" s="74" t="s">
        <v>45</v>
      </c>
      <c r="C31" s="59"/>
      <c r="D31" s="59"/>
      <c r="E31" s="302"/>
      <c r="F31" s="86" t="s">
        <v>51</v>
      </c>
      <c r="G31" s="59" t="s">
        <v>37</v>
      </c>
    </row>
    <row r="32" spans="1:7" s="7" customFormat="1" ht="27" customHeight="1">
      <c r="A32" s="59" t="s">
        <v>36</v>
      </c>
      <c r="B32" s="368"/>
      <c r="C32" s="59"/>
      <c r="D32" s="59"/>
      <c r="E32" s="302"/>
      <c r="F32" s="110"/>
      <c r="G32" s="59" t="s">
        <v>36</v>
      </c>
    </row>
    <row r="33" spans="1:6" s="7" customFormat="1" ht="27" customHeight="1" thickBot="1">
      <c r="A33" s="59"/>
      <c r="B33" s="368"/>
      <c r="C33" s="59"/>
      <c r="D33" s="67" t="s">
        <v>543</v>
      </c>
      <c r="E33" s="302"/>
      <c r="F33" s="110"/>
    </row>
    <row r="34" spans="2:6" s="7" customFormat="1" ht="27" customHeight="1">
      <c r="B34" s="368"/>
      <c r="C34" s="59"/>
      <c r="D34" s="182"/>
      <c r="E34" s="302"/>
      <c r="F34" s="110"/>
    </row>
    <row r="35" spans="2:6" s="7" customFormat="1" ht="27" customHeight="1">
      <c r="B35" s="368"/>
      <c r="C35" s="59"/>
      <c r="D35" s="182" t="s">
        <v>158</v>
      </c>
      <c r="E35" s="302"/>
      <c r="F35" s="110"/>
    </row>
    <row r="36" spans="2:6" s="7" customFormat="1" ht="27" customHeight="1" thickBot="1">
      <c r="B36" s="368"/>
      <c r="C36" s="88" t="s">
        <v>385</v>
      </c>
      <c r="D36" s="183" t="str">
        <f>D24</f>
        <v>NM Cactus Clubhouse Ct. 25</v>
      </c>
      <c r="E36" s="79" t="s">
        <v>383</v>
      </c>
      <c r="F36" s="110"/>
    </row>
    <row r="37" spans="2:6" s="7" customFormat="1" ht="27" customHeight="1">
      <c r="B37" s="368"/>
      <c r="C37" s="70"/>
      <c r="D37" s="185" t="s">
        <v>46</v>
      </c>
      <c r="E37" s="86" t="s">
        <v>812</v>
      </c>
      <c r="F37" s="110"/>
    </row>
    <row r="38" spans="2:6" s="7" customFormat="1" ht="27" customHeight="1">
      <c r="B38" s="368"/>
      <c r="C38" s="74"/>
      <c r="D38" s="182"/>
      <c r="E38" s="86"/>
      <c r="F38" s="110"/>
    </row>
    <row r="39" spans="2:6" s="7" customFormat="1" ht="27" customHeight="1" thickBot="1">
      <c r="B39" s="368"/>
      <c r="C39" s="74"/>
      <c r="D39" s="186" t="s">
        <v>547</v>
      </c>
      <c r="E39" s="86"/>
      <c r="F39" s="110"/>
    </row>
    <row r="40" spans="2:6" s="7" customFormat="1" ht="27" customHeight="1">
      <c r="B40" s="368"/>
      <c r="C40" s="74"/>
      <c r="D40" s="59"/>
      <c r="E40" s="86"/>
      <c r="F40" s="110"/>
    </row>
    <row r="41" spans="2:6" s="7" customFormat="1" ht="27" customHeight="1">
      <c r="B41" s="368"/>
      <c r="C41" s="74" t="s">
        <v>159</v>
      </c>
      <c r="E41" s="86" t="s">
        <v>157</v>
      </c>
      <c r="F41" s="110"/>
    </row>
    <row r="42" spans="1:6" s="7" customFormat="1" ht="27" customHeight="1" thickBot="1">
      <c r="A42" s="87"/>
      <c r="B42" s="363" t="s">
        <v>223</v>
      </c>
      <c r="C42" s="76" t="str">
        <f>C18</f>
        <v>NM Cactus Clubhouse Ct. 25</v>
      </c>
      <c r="E42" s="90" t="str">
        <f>E18</f>
        <v>NM Cactus Clubhouse Ct. 25</v>
      </c>
      <c r="F42" s="363" t="s">
        <v>381</v>
      </c>
    </row>
    <row r="43" spans="1:6" s="7" customFormat="1" ht="27" customHeight="1">
      <c r="A43" s="87"/>
      <c r="B43" s="63" t="s">
        <v>832</v>
      </c>
      <c r="C43" s="74" t="s">
        <v>50</v>
      </c>
      <c r="E43" s="86" t="s">
        <v>48</v>
      </c>
      <c r="F43" s="7" t="s">
        <v>816</v>
      </c>
    </row>
    <row r="44" spans="1:5" s="7" customFormat="1" ht="27" customHeight="1">
      <c r="A44" s="63"/>
      <c r="B44" s="63"/>
      <c r="C44" s="85"/>
      <c r="D44" s="87"/>
      <c r="E44" s="86"/>
    </row>
    <row r="45" spans="1:5" s="7" customFormat="1" ht="27" customHeight="1">
      <c r="A45" s="63"/>
      <c r="B45" s="63"/>
      <c r="C45" s="85"/>
      <c r="D45" s="87"/>
      <c r="E45" s="86"/>
    </row>
    <row r="46" spans="1:5" s="7" customFormat="1" ht="27" customHeight="1">
      <c r="A46" s="63"/>
      <c r="B46" s="63"/>
      <c r="C46" s="85"/>
      <c r="D46" s="87"/>
      <c r="E46" s="86"/>
    </row>
    <row r="47" spans="1:5" s="7" customFormat="1" ht="27" customHeight="1">
      <c r="A47" s="87"/>
      <c r="B47" s="87"/>
      <c r="C47" s="85"/>
      <c r="D47" s="63"/>
      <c r="E47" s="86"/>
    </row>
    <row r="48" spans="1:5" s="7" customFormat="1" ht="27" customHeight="1" thickBot="1">
      <c r="A48" s="87"/>
      <c r="B48" s="87"/>
      <c r="C48" s="79" t="s">
        <v>223</v>
      </c>
      <c r="D48" s="63"/>
      <c r="E48" s="180" t="s">
        <v>626</v>
      </c>
    </row>
    <row r="49" spans="1:5" s="7" customFormat="1" ht="27" customHeight="1">
      <c r="A49" s="87"/>
      <c r="B49" s="87"/>
      <c r="C49" s="63" t="s">
        <v>239</v>
      </c>
      <c r="D49" s="63"/>
      <c r="E49" s="302"/>
    </row>
    <row r="50" spans="1:5" ht="12.75">
      <c r="A50" s="49"/>
      <c r="B50" s="49"/>
      <c r="C50" s="16"/>
      <c r="D50" s="16"/>
      <c r="E50" s="364"/>
    </row>
    <row r="51" spans="3:7" ht="12.75">
      <c r="C51" s="364"/>
      <c r="D51" s="49"/>
      <c r="E51" s="364"/>
      <c r="F51" s="49"/>
      <c r="G51" s="49"/>
    </row>
    <row r="52" spans="3:7" ht="12.75">
      <c r="C52" s="364"/>
      <c r="E52" s="364"/>
      <c r="F52" s="16"/>
      <c r="G52" s="49"/>
    </row>
    <row r="53" spans="3:7" ht="12.75">
      <c r="C53" s="364"/>
      <c r="E53" s="364"/>
      <c r="F53" s="16"/>
      <c r="G53" s="49"/>
    </row>
    <row r="54" spans="3:7" ht="12.75">
      <c r="C54" s="364"/>
      <c r="E54" s="364"/>
      <c r="F54" s="16"/>
      <c r="G54" s="49"/>
    </row>
    <row r="55" spans="3:7" ht="12.75">
      <c r="C55" s="364"/>
      <c r="E55" s="364"/>
      <c r="F55" s="21"/>
      <c r="G55" s="49"/>
    </row>
    <row r="56" spans="3:7" ht="15.75">
      <c r="C56" s="364"/>
      <c r="E56" s="364"/>
      <c r="F56" s="16"/>
      <c r="G56" s="121"/>
    </row>
    <row r="57" spans="3:7" ht="15.75">
      <c r="C57" s="364"/>
      <c r="E57" s="364"/>
      <c r="F57" s="16"/>
      <c r="G57" s="121"/>
    </row>
    <row r="58" spans="3:7" ht="12.75">
      <c r="C58" s="364"/>
      <c r="E58" s="364"/>
      <c r="F58" s="16"/>
      <c r="G58" s="49"/>
    </row>
    <row r="59" spans="3:7" ht="12.75">
      <c r="C59" s="364"/>
      <c r="E59" s="364"/>
      <c r="F59" s="16"/>
      <c r="G59" s="49"/>
    </row>
    <row r="60" spans="3:7" ht="12.75">
      <c r="C60" s="364"/>
      <c r="E60" s="364"/>
      <c r="F60" s="16"/>
      <c r="G60" s="49"/>
    </row>
    <row r="61" spans="3:7" ht="12.75">
      <c r="C61" s="364"/>
      <c r="E61" s="364"/>
      <c r="F61" s="49"/>
      <c r="G61" s="49"/>
    </row>
    <row r="62" spans="3:5" ht="12.75">
      <c r="C62" s="364"/>
      <c r="E62" s="364"/>
    </row>
    <row r="63" spans="3:5" ht="12.75">
      <c r="C63" s="364"/>
      <c r="E63" s="364"/>
    </row>
    <row r="64" spans="3:5" ht="12.75">
      <c r="C64" s="364"/>
      <c r="E64" s="364"/>
    </row>
    <row r="65" spans="3:5" ht="12.75">
      <c r="C65" s="364"/>
      <c r="E65" s="364"/>
    </row>
    <row r="66" spans="3:5" ht="12.75">
      <c r="C66" s="364"/>
      <c r="E66" s="364"/>
    </row>
    <row r="67" spans="3:5" ht="12.75">
      <c r="C67" s="364"/>
      <c r="E67" s="364"/>
    </row>
    <row r="68" spans="3:5" ht="12.75">
      <c r="C68" s="364"/>
      <c r="E68" s="364"/>
    </row>
    <row r="69" spans="3:5" ht="12.75">
      <c r="C69" s="364"/>
      <c r="E69" s="364"/>
    </row>
    <row r="70" spans="3:5" ht="12.75">
      <c r="C70" s="364"/>
      <c r="E70" s="364"/>
    </row>
    <row r="71" spans="3:5" ht="12.75">
      <c r="C71" s="364"/>
      <c r="E71" s="364"/>
    </row>
    <row r="72" spans="3:5" ht="12.75">
      <c r="C72" s="364"/>
      <c r="E72" s="364"/>
    </row>
  </sheetData>
  <sheetProtection/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4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1">
      <selection activeCell="D57" sqref="D57"/>
    </sheetView>
  </sheetViews>
  <sheetFormatPr defaultColWidth="9.140625" defaultRowHeight="12.75"/>
  <cols>
    <col min="1" max="7" width="26.7109375" style="18" customWidth="1"/>
    <col min="8" max="16384" width="9.140625" style="18" customWidth="1"/>
  </cols>
  <sheetData>
    <row r="1" spans="1:7" ht="19.5">
      <c r="A1" s="350" t="str">
        <f>Pools!A1</f>
        <v>Albuquerque Bid Qualifier</v>
      </c>
      <c r="B1" s="350"/>
      <c r="C1" s="350"/>
      <c r="D1" s="350"/>
      <c r="E1" s="350"/>
      <c r="F1" s="350"/>
      <c r="G1" s="350"/>
    </row>
    <row r="2" spans="1:7" ht="18">
      <c r="A2" s="318" t="str">
        <f>Pools!A2</f>
        <v>3/16/19 - 3/17/19</v>
      </c>
      <c r="B2" s="318"/>
      <c r="C2" s="318"/>
      <c r="D2" s="318"/>
      <c r="E2" s="318"/>
      <c r="F2" s="318"/>
      <c r="G2" s="318"/>
    </row>
    <row r="3" spans="1:5" ht="18">
      <c r="A3" s="351"/>
      <c r="B3" s="351"/>
      <c r="C3" s="351"/>
      <c r="D3" s="5"/>
      <c r="E3" s="5"/>
    </row>
    <row r="4" spans="1:7" ht="19.5">
      <c r="A4" s="352" t="str">
        <f>Pools!A10</f>
        <v>Division I</v>
      </c>
      <c r="B4" s="352"/>
      <c r="C4" s="352"/>
      <c r="D4" s="352"/>
      <c r="E4" s="352"/>
      <c r="F4" s="352"/>
      <c r="G4" s="352"/>
    </row>
    <row r="5" spans="1:7" ht="21" customHeight="1">
      <c r="A5" s="352" t="s">
        <v>57</v>
      </c>
      <c r="B5" s="352"/>
      <c r="C5" s="352"/>
      <c r="D5" s="352"/>
      <c r="E5" s="352"/>
      <c r="F5" s="352"/>
      <c r="G5" s="352"/>
    </row>
    <row r="6" spans="3:5" ht="21" customHeight="1">
      <c r="C6" s="364"/>
      <c r="E6" s="364"/>
    </row>
    <row r="7" spans="2:7" ht="18" customHeight="1">
      <c r="B7" s="166"/>
      <c r="C7" s="364"/>
      <c r="D7" s="48" t="s">
        <v>411</v>
      </c>
      <c r="E7" s="48"/>
      <c r="G7" s="166"/>
    </row>
    <row r="8" spans="3:5" ht="18" customHeight="1">
      <c r="C8" s="364"/>
      <c r="E8" s="364"/>
    </row>
    <row r="9" spans="1:7" ht="30" customHeight="1">
      <c r="A9" s="353" t="s">
        <v>31</v>
      </c>
      <c r="B9" s="353"/>
      <c r="C9" s="353"/>
      <c r="D9" s="353"/>
      <c r="E9" s="353"/>
      <c r="F9" s="353"/>
      <c r="G9" s="353"/>
    </row>
    <row r="10" spans="3:5" ht="25.5" customHeight="1">
      <c r="C10" s="364"/>
      <c r="E10" s="364"/>
    </row>
    <row r="11" spans="3:5" ht="25.5" customHeight="1">
      <c r="C11" s="364"/>
      <c r="E11" s="364"/>
    </row>
    <row r="12" spans="1:5" s="7" customFormat="1" ht="27" customHeight="1" thickBot="1">
      <c r="A12" s="365"/>
      <c r="B12" s="365"/>
      <c r="C12" s="69" t="s">
        <v>139</v>
      </c>
      <c r="D12" s="63"/>
      <c r="E12" s="67" t="s">
        <v>554</v>
      </c>
    </row>
    <row r="13" spans="1:5" s="7" customFormat="1" ht="27" customHeight="1">
      <c r="A13" s="365"/>
      <c r="B13" s="365"/>
      <c r="C13" s="70" t="s">
        <v>234</v>
      </c>
      <c r="D13" s="63"/>
      <c r="E13" s="86"/>
    </row>
    <row r="14" spans="1:5" s="7" customFormat="1" ht="27" customHeight="1">
      <c r="A14" s="65"/>
      <c r="B14" s="65"/>
      <c r="C14" s="74"/>
      <c r="D14" s="87"/>
      <c r="E14" s="86"/>
    </row>
    <row r="15" spans="1:5" s="7" customFormat="1" ht="27" customHeight="1">
      <c r="A15" s="65"/>
      <c r="B15" s="65"/>
      <c r="C15" s="74"/>
      <c r="D15" s="87"/>
      <c r="E15" s="86"/>
    </row>
    <row r="16" spans="1:5" s="7" customFormat="1" ht="27" customHeight="1">
      <c r="A16" s="63"/>
      <c r="B16" s="63"/>
      <c r="C16" s="85"/>
      <c r="D16" s="87"/>
      <c r="E16" s="86"/>
    </row>
    <row r="17" spans="1:5" s="7" customFormat="1" ht="27" customHeight="1">
      <c r="A17" s="365"/>
      <c r="B17" s="365"/>
      <c r="C17" s="74" t="s">
        <v>235</v>
      </c>
      <c r="D17" s="365"/>
      <c r="E17" s="86" t="s">
        <v>160</v>
      </c>
    </row>
    <row r="18" spans="1:6" s="7" customFormat="1" ht="27" customHeight="1" thickBot="1">
      <c r="A18" s="365"/>
      <c r="B18" s="366" t="s">
        <v>161</v>
      </c>
      <c r="C18" s="76" t="str">
        <f>E18</f>
        <v>Field House Ct. 27</v>
      </c>
      <c r="D18" s="365"/>
      <c r="E18" s="90" t="str">
        <f>D24</f>
        <v>Field House Ct. 27</v>
      </c>
      <c r="F18" s="79" t="s">
        <v>143</v>
      </c>
    </row>
    <row r="19" spans="2:6" s="7" customFormat="1" ht="27" customHeight="1">
      <c r="B19" s="367" t="s">
        <v>821</v>
      </c>
      <c r="C19" s="74" t="s">
        <v>49</v>
      </c>
      <c r="E19" s="86" t="s">
        <v>47</v>
      </c>
      <c r="F19" s="86" t="s">
        <v>727</v>
      </c>
    </row>
    <row r="20" spans="2:6" s="7" customFormat="1" ht="27" customHeight="1">
      <c r="B20" s="368"/>
      <c r="C20" s="74"/>
      <c r="E20" s="86"/>
      <c r="F20" s="110"/>
    </row>
    <row r="21" spans="2:6" s="7" customFormat="1" ht="27" customHeight="1" thickBot="1">
      <c r="B21" s="368"/>
      <c r="C21" s="74"/>
      <c r="D21" s="67" t="s">
        <v>558</v>
      </c>
      <c r="E21" s="86"/>
      <c r="F21" s="110"/>
    </row>
    <row r="22" spans="2:6" s="7" customFormat="1" ht="27" customHeight="1">
      <c r="B22" s="368"/>
      <c r="C22" s="74"/>
      <c r="D22" s="182"/>
      <c r="E22" s="86"/>
      <c r="F22" s="110"/>
    </row>
    <row r="23" spans="2:6" s="7" customFormat="1" ht="27" customHeight="1">
      <c r="B23" s="368"/>
      <c r="C23" s="74"/>
      <c r="D23" s="182" t="s">
        <v>53</v>
      </c>
      <c r="E23" s="86"/>
      <c r="F23" s="110"/>
    </row>
    <row r="24" spans="2:6" s="7" customFormat="1" ht="27" customHeight="1" thickBot="1">
      <c r="B24" s="368"/>
      <c r="C24" s="99" t="s">
        <v>161</v>
      </c>
      <c r="D24" s="183" t="str">
        <f>D7</f>
        <v>Field House Ct. 27</v>
      </c>
      <c r="E24" s="101" t="s">
        <v>143</v>
      </c>
      <c r="F24" s="110"/>
    </row>
    <row r="25" spans="2:6" s="7" customFormat="1" ht="27" customHeight="1">
      <c r="B25" s="368"/>
      <c r="C25" s="59"/>
      <c r="D25" s="184" t="s">
        <v>556</v>
      </c>
      <c r="E25" s="302" t="s">
        <v>652</v>
      </c>
      <c r="F25" s="110"/>
    </row>
    <row r="26" spans="2:6" s="7" customFormat="1" ht="27" customHeight="1">
      <c r="B26" s="368"/>
      <c r="C26" s="59"/>
      <c r="D26" s="182"/>
      <c r="E26" s="302"/>
      <c r="F26" s="110"/>
    </row>
    <row r="27" spans="2:6" s="7" customFormat="1" ht="27" customHeight="1" thickBot="1">
      <c r="B27" s="368"/>
      <c r="C27" s="59"/>
      <c r="D27" s="99" t="s">
        <v>559</v>
      </c>
      <c r="E27" s="302"/>
      <c r="F27" s="110"/>
    </row>
    <row r="28" spans="1:6" s="7" customFormat="1" ht="27" customHeight="1">
      <c r="A28" s="59"/>
      <c r="B28" s="368"/>
      <c r="C28" s="59"/>
      <c r="D28" s="59"/>
      <c r="E28" s="302"/>
      <c r="F28" s="110"/>
    </row>
    <row r="29" spans="1:7" s="7" customFormat="1" ht="27" customHeight="1">
      <c r="A29" s="59" t="s">
        <v>822</v>
      </c>
      <c r="B29" s="74" t="s">
        <v>241</v>
      </c>
      <c r="C29" s="59"/>
      <c r="D29" s="59"/>
      <c r="E29" s="302"/>
      <c r="F29" s="86" t="s">
        <v>237</v>
      </c>
      <c r="G29" s="59" t="s">
        <v>820</v>
      </c>
    </row>
    <row r="30" spans="1:7" s="7" customFormat="1" ht="27" customHeight="1" thickBot="1">
      <c r="A30" s="88" t="s">
        <v>304</v>
      </c>
      <c r="B30" s="76" t="str">
        <f>C42</f>
        <v>Field House Ct. 27</v>
      </c>
      <c r="C30" s="59"/>
      <c r="D30" s="59"/>
      <c r="E30" s="302"/>
      <c r="F30" s="90" t="str">
        <f>C18</f>
        <v>Field House Ct. 27</v>
      </c>
      <c r="G30" s="93" t="s">
        <v>301</v>
      </c>
    </row>
    <row r="31" spans="1:7" s="7" customFormat="1" ht="27" customHeight="1">
      <c r="A31" s="59" t="s">
        <v>38</v>
      </c>
      <c r="B31" s="74" t="s">
        <v>45</v>
      </c>
      <c r="C31" s="59"/>
      <c r="D31" s="59"/>
      <c r="E31" s="302"/>
      <c r="F31" s="86" t="s">
        <v>51</v>
      </c>
      <c r="G31" s="59" t="s">
        <v>37</v>
      </c>
    </row>
    <row r="32" spans="1:7" s="7" customFormat="1" ht="27" customHeight="1">
      <c r="A32" s="59" t="s">
        <v>36</v>
      </c>
      <c r="B32" s="368"/>
      <c r="C32" s="59"/>
      <c r="D32" s="59"/>
      <c r="E32" s="302"/>
      <c r="F32" s="110"/>
      <c r="G32" s="59" t="s">
        <v>36</v>
      </c>
    </row>
    <row r="33" spans="1:6" s="7" customFormat="1" ht="27" customHeight="1" thickBot="1">
      <c r="A33" s="59"/>
      <c r="B33" s="368"/>
      <c r="C33" s="59"/>
      <c r="D33" s="67" t="s">
        <v>562</v>
      </c>
      <c r="E33" s="302"/>
      <c r="F33" s="110"/>
    </row>
    <row r="34" spans="2:6" s="7" customFormat="1" ht="27" customHeight="1">
      <c r="B34" s="368"/>
      <c r="C34" s="59"/>
      <c r="D34" s="182"/>
      <c r="E34" s="302"/>
      <c r="F34" s="110"/>
    </row>
    <row r="35" spans="2:6" s="7" customFormat="1" ht="27" customHeight="1">
      <c r="B35" s="368"/>
      <c r="C35" s="59"/>
      <c r="D35" s="182" t="s">
        <v>158</v>
      </c>
      <c r="E35" s="302"/>
      <c r="F35" s="110"/>
    </row>
    <row r="36" spans="2:6" s="7" customFormat="1" ht="27" customHeight="1" thickBot="1">
      <c r="B36" s="368"/>
      <c r="C36" s="88" t="s">
        <v>660</v>
      </c>
      <c r="D36" s="183" t="str">
        <f>D24</f>
        <v>Field House Ct. 27</v>
      </c>
      <c r="E36" s="79" t="s">
        <v>301</v>
      </c>
      <c r="F36" s="110"/>
    </row>
    <row r="37" spans="2:6" s="7" customFormat="1" ht="27" customHeight="1">
      <c r="B37" s="368"/>
      <c r="C37" s="70"/>
      <c r="D37" s="185" t="s">
        <v>46</v>
      </c>
      <c r="E37" s="86" t="s">
        <v>656</v>
      </c>
      <c r="F37" s="110"/>
    </row>
    <row r="38" spans="2:6" s="7" customFormat="1" ht="27" customHeight="1">
      <c r="B38" s="368"/>
      <c r="C38" s="74"/>
      <c r="D38" s="182"/>
      <c r="E38" s="86"/>
      <c r="F38" s="110"/>
    </row>
    <row r="39" spans="2:6" s="7" customFormat="1" ht="27" customHeight="1" thickBot="1">
      <c r="B39" s="368"/>
      <c r="C39" s="74"/>
      <c r="D39" s="186" t="s">
        <v>555</v>
      </c>
      <c r="E39" s="86"/>
      <c r="F39" s="110"/>
    </row>
    <row r="40" spans="2:6" s="7" customFormat="1" ht="27" customHeight="1">
      <c r="B40" s="368"/>
      <c r="C40" s="74"/>
      <c r="D40" s="59"/>
      <c r="E40" s="86"/>
      <c r="F40" s="110"/>
    </row>
    <row r="41" spans="2:6" s="7" customFormat="1" ht="27" customHeight="1">
      <c r="B41" s="368"/>
      <c r="C41" s="74" t="s">
        <v>159</v>
      </c>
      <c r="E41" s="86" t="s">
        <v>157</v>
      </c>
      <c r="F41" s="110"/>
    </row>
    <row r="42" spans="1:6" s="7" customFormat="1" ht="27" customHeight="1" thickBot="1">
      <c r="A42" s="87"/>
      <c r="B42" s="363" t="s">
        <v>304</v>
      </c>
      <c r="C42" s="76" t="str">
        <f>C18</f>
        <v>Field House Ct. 27</v>
      </c>
      <c r="E42" s="90" t="str">
        <f>E18</f>
        <v>Field House Ct. 27</v>
      </c>
      <c r="F42" s="363" t="s">
        <v>301</v>
      </c>
    </row>
    <row r="43" spans="1:6" s="7" customFormat="1" ht="27" customHeight="1">
      <c r="A43" s="87"/>
      <c r="B43" s="87" t="s">
        <v>747</v>
      </c>
      <c r="C43" s="74" t="s">
        <v>50</v>
      </c>
      <c r="E43" s="86" t="s">
        <v>48</v>
      </c>
      <c r="F43" s="7" t="s">
        <v>748</v>
      </c>
    </row>
    <row r="44" spans="1:5" s="7" customFormat="1" ht="27" customHeight="1">
      <c r="A44" s="63"/>
      <c r="B44" s="63"/>
      <c r="C44" s="85"/>
      <c r="D44" s="87"/>
      <c r="E44" s="86"/>
    </row>
    <row r="45" spans="1:5" s="7" customFormat="1" ht="27" customHeight="1">
      <c r="A45" s="63"/>
      <c r="B45" s="63"/>
      <c r="C45" s="85"/>
      <c r="D45" s="87"/>
      <c r="E45" s="86"/>
    </row>
    <row r="46" spans="1:5" s="7" customFormat="1" ht="27" customHeight="1">
      <c r="A46" s="63"/>
      <c r="B46" s="63"/>
      <c r="C46" s="85"/>
      <c r="D46" s="87"/>
      <c r="E46" s="86"/>
    </row>
    <row r="47" spans="1:5" s="7" customFormat="1" ht="27" customHeight="1">
      <c r="A47" s="87"/>
      <c r="B47" s="87"/>
      <c r="C47" s="85"/>
      <c r="D47" s="63"/>
      <c r="E47" s="86"/>
    </row>
    <row r="48" spans="1:5" s="7" customFormat="1" ht="27" customHeight="1" thickBot="1">
      <c r="A48" s="87"/>
      <c r="B48" s="87"/>
      <c r="C48" s="79" t="s">
        <v>304</v>
      </c>
      <c r="D48" s="63"/>
      <c r="E48" s="180" t="s">
        <v>557</v>
      </c>
    </row>
    <row r="49" spans="1:5" s="7" customFormat="1" ht="27" customHeight="1">
      <c r="A49" s="87"/>
      <c r="B49" s="87"/>
      <c r="C49" s="63" t="s">
        <v>239</v>
      </c>
      <c r="D49" s="63"/>
      <c r="E49" s="302"/>
    </row>
    <row r="50" spans="1:5" ht="12.75">
      <c r="A50" s="49"/>
      <c r="B50" s="49"/>
      <c r="C50" s="16"/>
      <c r="D50" s="16"/>
      <c r="E50" s="364"/>
    </row>
    <row r="51" spans="3:7" ht="12.75">
      <c r="C51" s="364"/>
      <c r="D51" s="49"/>
      <c r="E51" s="364"/>
      <c r="F51" s="49"/>
      <c r="G51" s="49"/>
    </row>
    <row r="52" spans="3:7" ht="12.75">
      <c r="C52" s="364"/>
      <c r="E52" s="364"/>
      <c r="F52" s="16"/>
      <c r="G52" s="49"/>
    </row>
    <row r="53" spans="3:7" ht="12.75">
      <c r="C53" s="364"/>
      <c r="E53" s="364"/>
      <c r="F53" s="16"/>
      <c r="G53" s="49"/>
    </row>
    <row r="54" spans="3:7" ht="12.75">
      <c r="C54" s="364"/>
      <c r="E54" s="364"/>
      <c r="F54" s="16"/>
      <c r="G54" s="49"/>
    </row>
    <row r="55" spans="3:7" ht="12.75">
      <c r="C55" s="364"/>
      <c r="E55" s="364"/>
      <c r="F55" s="21"/>
      <c r="G55" s="49"/>
    </row>
    <row r="56" spans="3:7" ht="15.75">
      <c r="C56" s="364"/>
      <c r="E56" s="364"/>
      <c r="F56" s="16"/>
      <c r="G56" s="121"/>
    </row>
    <row r="57" spans="3:7" ht="15.75">
      <c r="C57" s="364"/>
      <c r="E57" s="364"/>
      <c r="F57" s="16"/>
      <c r="G57" s="121"/>
    </row>
    <row r="58" spans="3:7" ht="12.75">
      <c r="C58" s="364"/>
      <c r="E58" s="364"/>
      <c r="F58" s="16"/>
      <c r="G58" s="49"/>
    </row>
    <row r="59" spans="3:7" ht="12.75">
      <c r="C59" s="364"/>
      <c r="E59" s="364"/>
      <c r="F59" s="16"/>
      <c r="G59" s="49"/>
    </row>
    <row r="60" spans="3:7" ht="12.75">
      <c r="C60" s="364"/>
      <c r="E60" s="364"/>
      <c r="F60" s="16"/>
      <c r="G60" s="49"/>
    </row>
    <row r="61" spans="3:7" ht="12.75">
      <c r="C61" s="364"/>
      <c r="E61" s="364"/>
      <c r="F61" s="49"/>
      <c r="G61" s="49"/>
    </row>
    <row r="62" spans="3:5" ht="12.75">
      <c r="C62" s="364"/>
      <c r="E62" s="364"/>
    </row>
    <row r="63" spans="3:5" ht="12.75">
      <c r="C63" s="364"/>
      <c r="E63" s="364"/>
    </row>
    <row r="64" spans="3:5" ht="12.75">
      <c r="C64" s="364"/>
      <c r="E64" s="364"/>
    </row>
    <row r="65" spans="3:5" ht="12.75">
      <c r="C65" s="364"/>
      <c r="E65" s="364"/>
    </row>
    <row r="66" spans="3:5" ht="12.75">
      <c r="C66" s="364"/>
      <c r="E66" s="364"/>
    </row>
    <row r="67" spans="3:5" ht="12.75">
      <c r="C67" s="364"/>
      <c r="E67" s="364"/>
    </row>
    <row r="68" spans="3:5" ht="12.75">
      <c r="C68" s="364"/>
      <c r="E68" s="364"/>
    </row>
    <row r="69" spans="3:5" ht="12.75">
      <c r="C69" s="364"/>
      <c r="E69" s="364"/>
    </row>
    <row r="70" spans="3:5" ht="12.75">
      <c r="C70" s="364"/>
      <c r="E70" s="364"/>
    </row>
    <row r="71" spans="3:5" ht="12.75">
      <c r="C71" s="364"/>
      <c r="E71" s="364"/>
    </row>
    <row r="72" spans="3:5" ht="12.75">
      <c r="C72" s="364"/>
      <c r="E72" s="364"/>
    </row>
  </sheetData>
  <sheetProtection/>
  <mergeCells count="6">
    <mergeCell ref="A1:G1"/>
    <mergeCell ref="A2:G2"/>
    <mergeCell ref="A3:C3"/>
    <mergeCell ref="A4:G4"/>
    <mergeCell ref="A5:G5"/>
    <mergeCell ref="A9:G9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="90" zoomScaleNormal="90" zoomScalePageLayoutView="0" workbookViewId="0" topLeftCell="A1">
      <selection activeCell="D29" sqref="D29:E29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31" t="str">
        <f>Pools!A20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Pools!A21</f>
        <v>ABQ Convention Center Ct. 1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Midessa Dynasty 16</v>
      </c>
      <c r="C12" s="324"/>
      <c r="D12" s="323" t="str">
        <f>A16</f>
        <v>NEVBC 17 Purple</v>
      </c>
      <c r="E12" s="325"/>
      <c r="F12" s="323" t="str">
        <f>A19</f>
        <v>Tx Storm Markis 16</v>
      </c>
      <c r="G12" s="325"/>
      <c r="H12" s="326" t="str">
        <f>A22</f>
        <v>ARVC 14N2 Adidas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Pools!A23</f>
        <v>Tx Midessa Dynasty 16</v>
      </c>
      <c r="B13" s="330"/>
      <c r="C13" s="331"/>
      <c r="D13" s="40">
        <v>25</v>
      </c>
      <c r="E13" s="40">
        <v>17</v>
      </c>
      <c r="F13" s="40">
        <v>25</v>
      </c>
      <c r="G13" s="40">
        <v>21</v>
      </c>
      <c r="H13" s="40">
        <v>25</v>
      </c>
      <c r="I13" s="40">
        <v>13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15</v>
      </c>
      <c r="F14" s="40">
        <v>25</v>
      </c>
      <c r="G14" s="40">
        <v>19</v>
      </c>
      <c r="H14" s="40">
        <v>25</v>
      </c>
      <c r="I14" s="40">
        <v>9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Pools!A24</f>
        <v>NEVBC 17 Purple</v>
      </c>
      <c r="B16" s="42">
        <f>IF(E13&gt;0,E13," ")</f>
        <v>17</v>
      </c>
      <c r="C16" s="42">
        <f>IF(D13&gt;0,D13," ")</f>
        <v>25</v>
      </c>
      <c r="D16" s="330"/>
      <c r="E16" s="331"/>
      <c r="F16" s="40">
        <v>25</v>
      </c>
      <c r="G16" s="40">
        <v>21</v>
      </c>
      <c r="H16" s="40">
        <v>25</v>
      </c>
      <c r="I16" s="40">
        <v>23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15</v>
      </c>
      <c r="C17" s="42">
        <f>IF(D14&gt;0,D14," ")</f>
        <v>25</v>
      </c>
      <c r="D17" s="332"/>
      <c r="E17" s="333"/>
      <c r="F17" s="40">
        <v>12</v>
      </c>
      <c r="G17" s="40">
        <v>25</v>
      </c>
      <c r="H17" s="40">
        <v>25</v>
      </c>
      <c r="I17" s="40">
        <v>15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Pools!A25</f>
        <v>Tx Storm Markis 16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17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19</v>
      </c>
      <c r="C20" s="42">
        <f>IF(F14&gt;0,F14," ")</f>
        <v>25</v>
      </c>
      <c r="D20" s="42">
        <f>IF(G17&gt;0,G17," ")</f>
        <v>25</v>
      </c>
      <c r="E20" s="42">
        <f>IF(F17&gt;0,F17," ")</f>
        <v>12</v>
      </c>
      <c r="F20" s="43"/>
      <c r="G20" s="43"/>
      <c r="H20" s="40">
        <v>25</v>
      </c>
      <c r="I20" s="40">
        <v>9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Pools!A26</f>
        <v>ARVC 14N2 Adidas</v>
      </c>
      <c r="B22" s="42">
        <f>IF(I13&gt;0,I13," ")</f>
        <v>13</v>
      </c>
      <c r="C22" s="42">
        <f>IF(H13&gt;0,H13," ")</f>
        <v>25</v>
      </c>
      <c r="D22" s="42">
        <f>IF(I16&gt;0,I16," ")</f>
        <v>23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9</v>
      </c>
      <c r="C23" s="42">
        <f>IF(H14&gt;0,H14," ")</f>
        <v>25</v>
      </c>
      <c r="D23" s="42">
        <f>IF(I17&gt;0,I17," ")</f>
        <v>15</v>
      </c>
      <c r="E23" s="42">
        <f>IF(H17&gt;0,H17," ")</f>
        <v>25</v>
      </c>
      <c r="F23" s="42">
        <f>IF(I20&gt;0,I20," ")</f>
        <v>9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Midessa Dynasty 16</v>
      </c>
      <c r="B28" s="343">
        <v>6</v>
      </c>
      <c r="C28" s="344"/>
      <c r="D28" s="343">
        <v>0</v>
      </c>
      <c r="E28" s="344"/>
      <c r="F28" s="343"/>
      <c r="G28" s="344"/>
      <c r="H28" s="44"/>
      <c r="I28" s="45">
        <f>D13+D14+D15+F13+F14+F15+H13+H14+H15</f>
        <v>150</v>
      </c>
      <c r="J28" s="45">
        <f>E13+E14+E15+G13+G14+G15+I13+I14+I15</f>
        <v>94</v>
      </c>
      <c r="K28" s="45">
        <f>I28-J28</f>
        <v>56</v>
      </c>
    </row>
    <row r="29" spans="1:11" ht="24" customHeight="1">
      <c r="A29" s="2" t="str">
        <f>A16</f>
        <v>NEVBC 17 Purple</v>
      </c>
      <c r="B29" s="343">
        <v>3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Tx Storm Markis 16</v>
      </c>
      <c r="B30" s="343">
        <v>4</v>
      </c>
      <c r="C30" s="344"/>
      <c r="D30" s="343">
        <v>3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14N2 Adidas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13</v>
      </c>
      <c r="C32" s="345"/>
      <c r="D32" s="345">
        <f>SUM(D28:E31)</f>
        <v>13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Midessa Dynasty 16</v>
      </c>
      <c r="C35" s="325"/>
      <c r="D35" s="323" t="str">
        <f>A30</f>
        <v>Tx Storm Markis 16</v>
      </c>
      <c r="E35" s="325"/>
      <c r="F35" s="346" t="str">
        <f>A16</f>
        <v>NEVBC 17 Purple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NEVBC 17 Purple</v>
      </c>
      <c r="C36" s="325"/>
      <c r="D36" s="323" t="str">
        <f>A22</f>
        <v>ARVC 14N2 Adidas</v>
      </c>
      <c r="E36" s="325"/>
      <c r="F36" s="346" t="str">
        <f>A13</f>
        <v>Tx Midessa Dynasty 16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Midessa Dynasty 16</v>
      </c>
      <c r="C37" s="325"/>
      <c r="D37" s="323" t="str">
        <f>A31</f>
        <v>ARVC 14N2 Adidas</v>
      </c>
      <c r="E37" s="325"/>
      <c r="F37" s="346" t="str">
        <f>A30</f>
        <v>Tx Storm Markis 16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NEVBC 17 Purple</v>
      </c>
      <c r="C38" s="325"/>
      <c r="D38" s="323" t="str">
        <f>A30</f>
        <v>Tx Storm Markis 16</v>
      </c>
      <c r="E38" s="325"/>
      <c r="F38" s="346" t="str">
        <f>A28</f>
        <v>Tx Midessa Dynasty 16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Tx Storm Markis 16</v>
      </c>
      <c r="C39" s="325"/>
      <c r="D39" s="323" t="str">
        <f>A31</f>
        <v>ARVC 14N2 Adidas</v>
      </c>
      <c r="E39" s="325"/>
      <c r="F39" s="346" t="str">
        <f>A16</f>
        <v>NEVBC 17 Purple</v>
      </c>
      <c r="G39" s="346"/>
    </row>
    <row r="40" spans="1:7" ht="18" customHeight="1">
      <c r="A40" s="3" t="s">
        <v>26</v>
      </c>
      <c r="B40" s="323" t="str">
        <f>A13</f>
        <v>Tx Midessa Dynasty 16</v>
      </c>
      <c r="C40" s="325"/>
      <c r="D40" s="323" t="str">
        <f>A29</f>
        <v>NEVBC 17 Purple</v>
      </c>
      <c r="E40" s="325"/>
      <c r="F40" s="346" t="str">
        <f>A22</f>
        <v>ARVC 14N2 Adidas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2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Pools!B20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Pools!B21</f>
        <v>ABQ Convention Center Ct. 2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Tx On Point 15 Abner</v>
      </c>
      <c r="C12" s="324"/>
      <c r="D12" s="323" t="str">
        <f>A16</f>
        <v>RVC Xplosion 15</v>
      </c>
      <c r="E12" s="325"/>
      <c r="F12" s="323" t="str">
        <f>A19</f>
        <v>Wolf Pack 13N1</v>
      </c>
      <c r="G12" s="325"/>
      <c r="H12" s="326" t="str">
        <f>A22</f>
        <v>DCVA Koa 15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Pools!B23</f>
        <v>Tx On Point 15 Abner</v>
      </c>
      <c r="B13" s="330"/>
      <c r="C13" s="331"/>
      <c r="D13" s="40">
        <v>25</v>
      </c>
      <c r="E13" s="40">
        <v>21</v>
      </c>
      <c r="F13" s="40">
        <v>25</v>
      </c>
      <c r="G13" s="40">
        <v>27</v>
      </c>
      <c r="H13" s="40">
        <v>25</v>
      </c>
      <c r="I13" s="40">
        <v>19</v>
      </c>
      <c r="J13" s="327">
        <v>1</v>
      </c>
      <c r="K13" s="336">
        <v>1</v>
      </c>
      <c r="L13" s="337"/>
    </row>
    <row r="14" spans="1:12" s="41" customFormat="1" ht="24" customHeight="1">
      <c r="A14" s="328"/>
      <c r="B14" s="332"/>
      <c r="C14" s="333"/>
      <c r="D14" s="40">
        <v>25</v>
      </c>
      <c r="E14" s="40">
        <v>23</v>
      </c>
      <c r="F14" s="40">
        <v>26</v>
      </c>
      <c r="G14" s="40">
        <v>24</v>
      </c>
      <c r="H14" s="40">
        <v>25</v>
      </c>
      <c r="I14" s="40">
        <v>15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Pools!B24</f>
        <v>RVC Xplosion 15</v>
      </c>
      <c r="B16" s="42">
        <f>IF(E13&gt;0,E13," ")</f>
        <v>21</v>
      </c>
      <c r="C16" s="42">
        <f>IF(D13&gt;0,D13," ")</f>
        <v>25</v>
      </c>
      <c r="D16" s="330"/>
      <c r="E16" s="331"/>
      <c r="F16" s="40">
        <v>25</v>
      </c>
      <c r="G16" s="40">
        <v>15</v>
      </c>
      <c r="H16" s="40">
        <v>25</v>
      </c>
      <c r="I16" s="40">
        <v>9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23</v>
      </c>
      <c r="C17" s="42">
        <f>IF(D14&gt;0,D14," ")</f>
        <v>25</v>
      </c>
      <c r="D17" s="332"/>
      <c r="E17" s="333"/>
      <c r="F17" s="40">
        <v>13</v>
      </c>
      <c r="G17" s="40">
        <v>25</v>
      </c>
      <c r="H17" s="40">
        <v>25</v>
      </c>
      <c r="I17" s="40">
        <v>13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/>
      <c r="I18" s="40"/>
      <c r="J18" s="329"/>
      <c r="K18" s="340"/>
      <c r="L18" s="341"/>
    </row>
    <row r="19" spans="1:12" s="41" customFormat="1" ht="24" customHeight="1">
      <c r="A19" s="327" t="str">
        <f>Pools!B25</f>
        <v>Wolf Pack 13N1</v>
      </c>
      <c r="B19" s="42">
        <f>IF(G13&gt;0,G13," ")</f>
        <v>27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27">
        <v>3</v>
      </c>
      <c r="K19" s="336">
        <v>2</v>
      </c>
      <c r="L19" s="337"/>
    </row>
    <row r="20" spans="1:12" s="41" customFormat="1" ht="24" customHeight="1">
      <c r="A20" s="328"/>
      <c r="B20" s="42">
        <f>IF(G14&gt;0,G14," ")</f>
        <v>24</v>
      </c>
      <c r="C20" s="42">
        <f>IF(F14&gt;0,F14," ")</f>
        <v>26</v>
      </c>
      <c r="D20" s="42">
        <f>IF(G17&gt;0,G17," ")</f>
        <v>25</v>
      </c>
      <c r="E20" s="42">
        <f>IF(F17&gt;0,F17," ")</f>
        <v>13</v>
      </c>
      <c r="F20" s="43"/>
      <c r="G20" s="43"/>
      <c r="H20" s="40">
        <v>25</v>
      </c>
      <c r="I20" s="40">
        <v>8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Pools!B26</f>
        <v>DCVA Koa 15</v>
      </c>
      <c r="B22" s="42">
        <f>IF(I13&gt;0,I13," ")</f>
        <v>19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18</v>
      </c>
      <c r="G22" s="42">
        <f>IF(H19&gt;0,H19," ")</f>
        <v>25</v>
      </c>
      <c r="H22" s="330"/>
      <c r="I22" s="331"/>
      <c r="J22" s="327">
        <v>4</v>
      </c>
      <c r="K22" s="336">
        <v>4</v>
      </c>
      <c r="L22" s="337"/>
    </row>
    <row r="23" spans="1:12" s="41" customFormat="1" ht="24" customHeight="1">
      <c r="A23" s="328"/>
      <c r="B23" s="42">
        <f>IF(I14&gt;0,I14," ")</f>
        <v>15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8</v>
      </c>
      <c r="G23" s="42">
        <f>IF(H20&gt;0,H20," ")</f>
        <v>25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Tx On Point 15 Abner</v>
      </c>
      <c r="B28" s="343">
        <v>5</v>
      </c>
      <c r="C28" s="344"/>
      <c r="D28" s="343">
        <v>1</v>
      </c>
      <c r="E28" s="344"/>
      <c r="F28" s="343"/>
      <c r="G28" s="344"/>
      <c r="H28" s="44"/>
      <c r="I28" s="45">
        <f>D13+D14+D15+F13+F14+F15+H13+H14+H15</f>
        <v>151</v>
      </c>
      <c r="J28" s="45">
        <f>E13+E14+E15+G13+G14+G15+I13+I14+I15</f>
        <v>129</v>
      </c>
      <c r="K28" s="45">
        <f>I28-J28</f>
        <v>22</v>
      </c>
    </row>
    <row r="29" spans="1:11" ht="24" customHeight="1">
      <c r="A29" s="2" t="str">
        <f>A16</f>
        <v>RVC Xplosion 15</v>
      </c>
      <c r="B29" s="343">
        <v>3</v>
      </c>
      <c r="C29" s="344"/>
      <c r="D29" s="343">
        <v>3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Wolf Pack 13N1</v>
      </c>
      <c r="B30" s="343">
        <v>4</v>
      </c>
      <c r="C30" s="344"/>
      <c r="D30" s="343">
        <v>2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DCVA Koa 15</v>
      </c>
      <c r="B31" s="343">
        <v>0</v>
      </c>
      <c r="C31" s="344"/>
      <c r="D31" s="343">
        <v>6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12</v>
      </c>
      <c r="C32" s="345"/>
      <c r="D32" s="345">
        <f>SUM(D28:E31)</f>
        <v>12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Tx On Point 15 Abner</v>
      </c>
      <c r="C35" s="325"/>
      <c r="D35" s="323" t="str">
        <f>A30</f>
        <v>Wolf Pack 13N1</v>
      </c>
      <c r="E35" s="325"/>
      <c r="F35" s="346" t="str">
        <f>A16</f>
        <v>RVC Xplosion 15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RVC Xplosion 15</v>
      </c>
      <c r="C36" s="325"/>
      <c r="D36" s="323" t="str">
        <f>A22</f>
        <v>DCVA Koa 15</v>
      </c>
      <c r="E36" s="325"/>
      <c r="F36" s="346" t="str">
        <f>A13</f>
        <v>Tx On Point 15 Abner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Tx On Point 15 Abner</v>
      </c>
      <c r="C37" s="325"/>
      <c r="D37" s="323" t="str">
        <f>A31</f>
        <v>DCVA Koa 15</v>
      </c>
      <c r="E37" s="325"/>
      <c r="F37" s="346" t="str">
        <f>A30</f>
        <v>Wolf Pack 13N1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RVC Xplosion 15</v>
      </c>
      <c r="C38" s="325"/>
      <c r="D38" s="323" t="str">
        <f>A30</f>
        <v>Wolf Pack 13N1</v>
      </c>
      <c r="E38" s="325"/>
      <c r="F38" s="346" t="str">
        <f>A28</f>
        <v>Tx On Point 15 Abner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Wolf Pack 13N1</v>
      </c>
      <c r="C39" s="325"/>
      <c r="D39" s="323" t="str">
        <f>A31</f>
        <v>DCVA Koa 15</v>
      </c>
      <c r="E39" s="325"/>
      <c r="F39" s="346" t="str">
        <f>A16</f>
        <v>RVC Xplosion 15</v>
      </c>
      <c r="G39" s="346"/>
    </row>
    <row r="40" spans="1:7" ht="18" customHeight="1">
      <c r="A40" s="3" t="s">
        <v>26</v>
      </c>
      <c r="B40" s="323" t="str">
        <f>A13</f>
        <v>Tx On Point 15 Abner</v>
      </c>
      <c r="C40" s="325"/>
      <c r="D40" s="323" t="str">
        <f>A29</f>
        <v>RVC Xplosion 15</v>
      </c>
      <c r="E40" s="325"/>
      <c r="F40" s="346" t="str">
        <f>A22</f>
        <v>DCVA Koa 15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C1">
      <selection activeCell="D32" sqref="D32:E32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317" t="str">
        <f>Pools!A1</f>
        <v>Albuquerque Bid Qualifier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8">
      <c r="A2" s="318" t="str">
        <f>Pools!A2</f>
        <v>3/16/19 - 3/17/19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7" ht="13.5">
      <c r="A3" s="30"/>
      <c r="B3" s="52" t="str">
        <f>Pools!C20</f>
        <v>AM Pool - 8:00am Start</v>
      </c>
      <c r="C3" s="37"/>
      <c r="D3" s="30"/>
      <c r="E3" s="30"/>
      <c r="F3" s="30"/>
      <c r="G3" s="30"/>
    </row>
    <row r="4" spans="1:2" s="26" customFormat="1" ht="13.5">
      <c r="A4" s="38" t="s">
        <v>4</v>
      </c>
      <c r="B4" s="26" t="str">
        <f>Pools!C21</f>
        <v>ABQ Convention Center Ct. 3</v>
      </c>
    </row>
    <row r="5" spans="1:2" s="26" customFormat="1" ht="13.5">
      <c r="A5" s="38" t="s">
        <v>5</v>
      </c>
      <c r="B5" s="26" t="str">
        <f>Pools!A19</f>
        <v>Division II</v>
      </c>
    </row>
    <row r="7" spans="1:13" s="7" customFormat="1" ht="13.5">
      <c r="A7" s="322" t="s">
        <v>79</v>
      </c>
      <c r="B7" s="322"/>
      <c r="C7" s="322"/>
      <c r="D7" s="322"/>
      <c r="E7" s="322"/>
      <c r="F7" s="322"/>
      <c r="G7" s="322"/>
      <c r="H7" s="322"/>
      <c r="I7" s="39"/>
      <c r="J7" s="39"/>
      <c r="K7" s="39"/>
      <c r="L7" s="39"/>
      <c r="M7" s="39"/>
    </row>
    <row r="9" spans="1:7" ht="12.75">
      <c r="A9" s="11" t="s">
        <v>22</v>
      </c>
      <c r="B9" s="27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323" t="str">
        <f>A13</f>
        <v>Amarillo Xtreme 16 Matrix</v>
      </c>
      <c r="C12" s="324"/>
      <c r="D12" s="323" t="str">
        <f>A16</f>
        <v>E3VB 15 Extreme</v>
      </c>
      <c r="E12" s="325"/>
      <c r="F12" s="323" t="str">
        <f>A19</f>
        <v>NM Storm Gray 16</v>
      </c>
      <c r="G12" s="325"/>
      <c r="H12" s="326" t="str">
        <f>A22</f>
        <v>EP SOL 14</v>
      </c>
      <c r="I12" s="325"/>
      <c r="J12" s="3" t="s">
        <v>7</v>
      </c>
      <c r="K12" s="323" t="s">
        <v>8</v>
      </c>
      <c r="L12" s="325"/>
    </row>
    <row r="13" spans="1:12" s="41" customFormat="1" ht="24" customHeight="1">
      <c r="A13" s="327" t="str">
        <f>Pools!C23</f>
        <v>Amarillo Xtreme 16 Matrix</v>
      </c>
      <c r="B13" s="330"/>
      <c r="C13" s="331"/>
      <c r="D13" s="40">
        <v>19</v>
      </c>
      <c r="E13" s="40">
        <v>25</v>
      </c>
      <c r="F13" s="40">
        <v>15</v>
      </c>
      <c r="G13" s="40">
        <v>25</v>
      </c>
      <c r="H13" s="40">
        <v>19</v>
      </c>
      <c r="I13" s="40">
        <v>25</v>
      </c>
      <c r="J13" s="327">
        <v>1</v>
      </c>
      <c r="K13" s="336">
        <v>4</v>
      </c>
      <c r="L13" s="337"/>
    </row>
    <row r="14" spans="1:12" s="41" customFormat="1" ht="24" customHeight="1">
      <c r="A14" s="328"/>
      <c r="B14" s="332"/>
      <c r="C14" s="333"/>
      <c r="D14" s="40">
        <v>11</v>
      </c>
      <c r="E14" s="40">
        <v>25</v>
      </c>
      <c r="F14" s="40">
        <v>17</v>
      </c>
      <c r="G14" s="40">
        <v>25</v>
      </c>
      <c r="H14" s="40">
        <v>25</v>
      </c>
      <c r="I14" s="40">
        <v>17</v>
      </c>
      <c r="J14" s="328"/>
      <c r="K14" s="338"/>
      <c r="L14" s="339"/>
    </row>
    <row r="15" spans="1:12" s="41" customFormat="1" ht="24" customHeight="1">
      <c r="A15" s="329"/>
      <c r="B15" s="334"/>
      <c r="C15" s="335"/>
      <c r="D15" s="40"/>
      <c r="E15" s="40"/>
      <c r="F15" s="40"/>
      <c r="G15" s="40"/>
      <c r="H15" s="40"/>
      <c r="I15" s="40"/>
      <c r="J15" s="329"/>
      <c r="K15" s="340"/>
      <c r="L15" s="341"/>
    </row>
    <row r="16" spans="1:12" s="41" customFormat="1" ht="24" customHeight="1">
      <c r="A16" s="327" t="str">
        <f>Pools!C24</f>
        <v>E3VB 15 Extreme</v>
      </c>
      <c r="B16" s="42">
        <f>IF(E13&gt;0,E13," ")</f>
        <v>25</v>
      </c>
      <c r="C16" s="42">
        <f>IF(D13&gt;0,D13," ")</f>
        <v>19</v>
      </c>
      <c r="D16" s="330"/>
      <c r="E16" s="331"/>
      <c r="F16" s="40">
        <v>23</v>
      </c>
      <c r="G16" s="40">
        <v>25</v>
      </c>
      <c r="H16" s="40">
        <v>23</v>
      </c>
      <c r="I16" s="40">
        <v>25</v>
      </c>
      <c r="J16" s="327">
        <v>2</v>
      </c>
      <c r="K16" s="336">
        <v>3</v>
      </c>
      <c r="L16" s="337"/>
    </row>
    <row r="17" spans="1:12" s="41" customFormat="1" ht="24" customHeight="1">
      <c r="A17" s="328"/>
      <c r="B17" s="42">
        <f>IF(E14&gt;0,E14," ")</f>
        <v>25</v>
      </c>
      <c r="C17" s="42">
        <f>IF(D14&gt;0,D14," ")</f>
        <v>11</v>
      </c>
      <c r="D17" s="332"/>
      <c r="E17" s="333"/>
      <c r="F17" s="40">
        <v>16</v>
      </c>
      <c r="G17" s="40">
        <v>25</v>
      </c>
      <c r="H17" s="40">
        <v>25</v>
      </c>
      <c r="I17" s="40">
        <v>18</v>
      </c>
      <c r="J17" s="328"/>
      <c r="K17" s="338"/>
      <c r="L17" s="339"/>
    </row>
    <row r="18" spans="1:12" s="41" customFormat="1" ht="24" customHeight="1">
      <c r="A18" s="329"/>
      <c r="B18" s="42" t="str">
        <f>IF(E15&gt;0,E15," ")</f>
        <v> </v>
      </c>
      <c r="C18" s="42" t="str">
        <f>IF(D15&gt;0,D15," ")</f>
        <v> </v>
      </c>
      <c r="D18" s="334"/>
      <c r="E18" s="335"/>
      <c r="F18" s="40"/>
      <c r="G18" s="40"/>
      <c r="H18" s="40">
        <v>9</v>
      </c>
      <c r="I18" s="40">
        <v>15</v>
      </c>
      <c r="J18" s="329"/>
      <c r="K18" s="340"/>
      <c r="L18" s="341"/>
    </row>
    <row r="19" spans="1:12" s="41" customFormat="1" ht="24" customHeight="1">
      <c r="A19" s="327" t="str">
        <f>Pools!C25</f>
        <v>NM Storm Gray 16</v>
      </c>
      <c r="B19" s="42">
        <f>IF(G13&gt;0,G13," ")</f>
        <v>25</v>
      </c>
      <c r="C19" s="42">
        <f>IF(F13&gt;0,F13," ")</f>
        <v>15</v>
      </c>
      <c r="D19" s="42">
        <f>IF(G16&gt;0,G16," ")</f>
        <v>25</v>
      </c>
      <c r="E19" s="42">
        <f>IF(F16&gt;0,F16," ")</f>
        <v>23</v>
      </c>
      <c r="F19" s="43"/>
      <c r="G19" s="43"/>
      <c r="H19" s="40">
        <v>19</v>
      </c>
      <c r="I19" s="40">
        <v>25</v>
      </c>
      <c r="J19" s="327">
        <v>3</v>
      </c>
      <c r="K19" s="336">
        <v>1</v>
      </c>
      <c r="L19" s="337"/>
    </row>
    <row r="20" spans="1:12" s="41" customFormat="1" ht="24" customHeight="1">
      <c r="A20" s="328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16</v>
      </c>
      <c r="F20" s="43"/>
      <c r="G20" s="43"/>
      <c r="H20" s="40">
        <v>29</v>
      </c>
      <c r="I20" s="40">
        <v>27</v>
      </c>
      <c r="J20" s="328"/>
      <c r="K20" s="338"/>
      <c r="L20" s="339"/>
    </row>
    <row r="21" spans="1:12" s="41" customFormat="1" ht="24" customHeight="1">
      <c r="A21" s="329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329"/>
      <c r="K21" s="340"/>
      <c r="L21" s="341"/>
    </row>
    <row r="22" spans="1:12" s="41" customFormat="1" ht="24" customHeight="1">
      <c r="A22" s="327" t="str">
        <f>Pools!C26</f>
        <v>EP SOL 14</v>
      </c>
      <c r="B22" s="42">
        <f>IF(I13&gt;0,I13," ")</f>
        <v>25</v>
      </c>
      <c r="C22" s="42">
        <f>IF(H13&gt;0,H13," ")</f>
        <v>19</v>
      </c>
      <c r="D22" s="42">
        <f>IF(I16&gt;0,I16," ")</f>
        <v>25</v>
      </c>
      <c r="E22" s="42">
        <f>IF(H16&gt;0,H16," ")</f>
        <v>23</v>
      </c>
      <c r="F22" s="42">
        <f>IF(I19&gt;0,I19," ")</f>
        <v>25</v>
      </c>
      <c r="G22" s="42">
        <f>IF(H19&gt;0,H19," ")</f>
        <v>19</v>
      </c>
      <c r="H22" s="330"/>
      <c r="I22" s="331"/>
      <c r="J22" s="327">
        <v>4</v>
      </c>
      <c r="K22" s="336">
        <v>2</v>
      </c>
      <c r="L22" s="337"/>
    </row>
    <row r="23" spans="1:12" s="41" customFormat="1" ht="24" customHeight="1">
      <c r="A23" s="328"/>
      <c r="B23" s="42">
        <f>IF(I14&gt;0,I14," ")</f>
        <v>17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27</v>
      </c>
      <c r="G23" s="42">
        <f>IF(H20&gt;0,H20," ")</f>
        <v>29</v>
      </c>
      <c r="H23" s="332"/>
      <c r="I23" s="333"/>
      <c r="J23" s="328"/>
      <c r="K23" s="338"/>
      <c r="L23" s="339"/>
    </row>
    <row r="24" spans="1:12" s="41" customFormat="1" ht="24" customHeight="1">
      <c r="A24" s="329"/>
      <c r="B24" s="42" t="str">
        <f>IF(I15&gt;0,I15," ")</f>
        <v> </v>
      </c>
      <c r="C24" s="42" t="str">
        <f>IF(H15&gt;0,H15," ")</f>
        <v> </v>
      </c>
      <c r="D24" s="42">
        <f>IF(I18&gt;0,I18," ")</f>
        <v>15</v>
      </c>
      <c r="E24" s="42">
        <f>IF(H18&gt;0,H18," ")</f>
        <v>9</v>
      </c>
      <c r="F24" s="42" t="str">
        <f>IF(I21&gt;0,I21," ")</f>
        <v> </v>
      </c>
      <c r="G24" s="42" t="str">
        <f>IF(H21&gt;0,H21," ")</f>
        <v> </v>
      </c>
      <c r="H24" s="334"/>
      <c r="I24" s="335"/>
      <c r="J24" s="329"/>
      <c r="K24" s="340"/>
      <c r="L24" s="341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342" t="s">
        <v>9</v>
      </c>
      <c r="C26" s="342"/>
      <c r="D26" s="342"/>
      <c r="E26" s="36"/>
      <c r="F26" s="342" t="s">
        <v>10</v>
      </c>
      <c r="G26" s="342"/>
      <c r="H26" s="342"/>
      <c r="I26" s="342" t="s">
        <v>11</v>
      </c>
      <c r="J26" s="342"/>
    </row>
    <row r="27" spans="1:11" ht="12.75">
      <c r="A27" s="1"/>
      <c r="B27" s="323" t="s">
        <v>12</v>
      </c>
      <c r="C27" s="324"/>
      <c r="D27" s="324" t="s">
        <v>13</v>
      </c>
      <c r="E27" s="324"/>
      <c r="F27" s="324" t="s">
        <v>12</v>
      </c>
      <c r="G27" s="324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Amarillo Xtreme 16 Matrix</v>
      </c>
      <c r="B28" s="343">
        <v>1</v>
      </c>
      <c r="C28" s="344"/>
      <c r="D28" s="343">
        <v>5</v>
      </c>
      <c r="E28" s="344"/>
      <c r="F28" s="343"/>
      <c r="G28" s="344"/>
      <c r="H28" s="44"/>
      <c r="I28" s="45">
        <f>D13+D14+D15+F13+F14+F15+H13+H14+H15</f>
        <v>106</v>
      </c>
      <c r="J28" s="45">
        <f>E13+E14+E15+G13+G14+G15+I13+I14+I15</f>
        <v>142</v>
      </c>
      <c r="K28" s="45">
        <f>I28-J28</f>
        <v>-36</v>
      </c>
    </row>
    <row r="29" spans="1:11" ht="24" customHeight="1">
      <c r="A29" s="2" t="str">
        <f>A16</f>
        <v>E3VB 15 Extreme</v>
      </c>
      <c r="B29" s="343">
        <v>3</v>
      </c>
      <c r="C29" s="344"/>
      <c r="D29" s="343">
        <v>4</v>
      </c>
      <c r="E29" s="344"/>
      <c r="F29" s="343"/>
      <c r="G29" s="344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Gray 16</v>
      </c>
      <c r="B30" s="343">
        <v>5</v>
      </c>
      <c r="C30" s="344"/>
      <c r="D30" s="343">
        <v>1</v>
      </c>
      <c r="E30" s="344"/>
      <c r="F30" s="343"/>
      <c r="G30" s="344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EP SOL 14</v>
      </c>
      <c r="B31" s="343">
        <v>4</v>
      </c>
      <c r="C31" s="344"/>
      <c r="D31" s="343">
        <v>3</v>
      </c>
      <c r="E31" s="344"/>
      <c r="F31" s="343"/>
      <c r="G31" s="344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345">
        <f>SUM(B28:C31)</f>
        <v>13</v>
      </c>
      <c r="C32" s="345"/>
      <c r="D32" s="345">
        <f>SUM(D28:E31)</f>
        <v>13</v>
      </c>
      <c r="E32" s="345"/>
      <c r="F32" s="345">
        <f>SUM(F28:G31)</f>
        <v>0</v>
      </c>
      <c r="G32" s="345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323" t="s">
        <v>17</v>
      </c>
      <c r="C34" s="325"/>
      <c r="D34" s="323" t="s">
        <v>17</v>
      </c>
      <c r="E34" s="325"/>
      <c r="F34" s="346" t="s">
        <v>18</v>
      </c>
      <c r="G34" s="346"/>
      <c r="I34" s="347" t="s">
        <v>80</v>
      </c>
      <c r="J34" s="347"/>
      <c r="K34" s="347"/>
      <c r="L34" s="347"/>
    </row>
    <row r="35" spans="1:12" ht="18" customHeight="1">
      <c r="A35" s="3" t="s">
        <v>19</v>
      </c>
      <c r="B35" s="323" t="str">
        <f>A28</f>
        <v>Amarillo Xtreme 16 Matrix</v>
      </c>
      <c r="C35" s="325"/>
      <c r="D35" s="323" t="str">
        <f>A30</f>
        <v>NM Storm Gray 16</v>
      </c>
      <c r="E35" s="325"/>
      <c r="F35" s="346" t="str">
        <f>A16</f>
        <v>E3VB 15 Extreme</v>
      </c>
      <c r="G35" s="346"/>
      <c r="I35" s="347" t="s">
        <v>112</v>
      </c>
      <c r="J35" s="347"/>
      <c r="K35" s="347"/>
      <c r="L35" s="347"/>
    </row>
    <row r="36" spans="1:12" ht="18" customHeight="1">
      <c r="A36" s="3" t="s">
        <v>20</v>
      </c>
      <c r="B36" s="323" t="str">
        <f>A16</f>
        <v>E3VB 15 Extreme</v>
      </c>
      <c r="C36" s="325"/>
      <c r="D36" s="323" t="str">
        <f>A22</f>
        <v>EP SOL 14</v>
      </c>
      <c r="E36" s="325"/>
      <c r="F36" s="346" t="str">
        <f>A13</f>
        <v>Amarillo Xtreme 16 Matrix</v>
      </c>
      <c r="G36" s="346"/>
      <c r="I36" s="18"/>
      <c r="J36" s="18"/>
      <c r="K36" s="18"/>
      <c r="L36" s="18"/>
    </row>
    <row r="37" spans="1:12" ht="18" customHeight="1">
      <c r="A37" s="3" t="s">
        <v>21</v>
      </c>
      <c r="B37" s="323" t="str">
        <f>A28</f>
        <v>Amarillo Xtreme 16 Matrix</v>
      </c>
      <c r="C37" s="325"/>
      <c r="D37" s="323" t="str">
        <f>A31</f>
        <v>EP SOL 14</v>
      </c>
      <c r="E37" s="325"/>
      <c r="F37" s="346" t="str">
        <f>A30</f>
        <v>NM Storm Gray 16</v>
      </c>
      <c r="G37" s="346"/>
      <c r="I37" s="347" t="s">
        <v>81</v>
      </c>
      <c r="J37" s="347"/>
      <c r="K37" s="347"/>
      <c r="L37" s="347"/>
    </row>
    <row r="38" spans="1:12" ht="18" customHeight="1">
      <c r="A38" s="3" t="s">
        <v>24</v>
      </c>
      <c r="B38" s="323" t="str">
        <f>A29</f>
        <v>E3VB 15 Extreme</v>
      </c>
      <c r="C38" s="325"/>
      <c r="D38" s="323" t="str">
        <f>A30</f>
        <v>NM Storm Gray 16</v>
      </c>
      <c r="E38" s="325"/>
      <c r="F38" s="346" t="str">
        <f>A28</f>
        <v>Amarillo Xtreme 16 Matrix</v>
      </c>
      <c r="G38" s="346"/>
      <c r="I38" s="347" t="s">
        <v>113</v>
      </c>
      <c r="J38" s="347"/>
      <c r="K38" s="347"/>
      <c r="L38" s="347"/>
    </row>
    <row r="39" spans="1:7" ht="18" customHeight="1">
      <c r="A39" s="3" t="s">
        <v>25</v>
      </c>
      <c r="B39" s="323" t="str">
        <f>A30</f>
        <v>NM Storm Gray 16</v>
      </c>
      <c r="C39" s="325"/>
      <c r="D39" s="323" t="str">
        <f>A31</f>
        <v>EP SOL 14</v>
      </c>
      <c r="E39" s="325"/>
      <c r="F39" s="346" t="str">
        <f>A16</f>
        <v>E3VB 15 Extreme</v>
      </c>
      <c r="G39" s="346"/>
    </row>
    <row r="40" spans="1:7" ht="18" customHeight="1">
      <c r="A40" s="3" t="s">
        <v>26</v>
      </c>
      <c r="B40" s="323" t="str">
        <f>A13</f>
        <v>Amarillo Xtreme 16 Matrix</v>
      </c>
      <c r="C40" s="325"/>
      <c r="D40" s="323" t="str">
        <f>A29</f>
        <v>E3VB 15 Extreme</v>
      </c>
      <c r="E40" s="325"/>
      <c r="F40" s="346" t="str">
        <f>A22</f>
        <v>EP SOL 14</v>
      </c>
      <c r="G40" s="346"/>
    </row>
    <row r="41" spans="8:9" ht="18" customHeight="1">
      <c r="H41" s="8"/>
      <c r="I41" s="8"/>
    </row>
    <row r="42" spans="1:9" ht="18" customHeight="1">
      <c r="A42" s="348"/>
      <c r="B42" s="348"/>
      <c r="C42" s="348"/>
      <c r="D42" s="348"/>
      <c r="E42" s="348"/>
      <c r="F42" s="348"/>
      <c r="G42" s="348"/>
      <c r="H42" s="348"/>
      <c r="I42" s="12"/>
    </row>
    <row r="43" spans="1:9" ht="18" customHeight="1">
      <c r="A43" s="349" t="s">
        <v>140</v>
      </c>
      <c r="B43" s="349"/>
      <c r="C43" s="349"/>
      <c r="D43" s="349"/>
      <c r="E43" s="349"/>
      <c r="F43" s="349"/>
      <c r="G43" s="349"/>
      <c r="H43" s="349"/>
      <c r="I43" s="28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portrait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Math man Szuch</cp:lastModifiedBy>
  <cp:lastPrinted>2019-03-17T23:36:52Z</cp:lastPrinted>
  <dcterms:created xsi:type="dcterms:W3CDTF">2004-01-20T05:01:07Z</dcterms:created>
  <dcterms:modified xsi:type="dcterms:W3CDTF">2019-03-18T00:13:44Z</dcterms:modified>
  <cp:category/>
  <cp:version/>
  <cp:contentType/>
  <cp:contentStatus/>
</cp:coreProperties>
</file>