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15" windowHeight="8280" firstSheet="29" activeTab="29"/>
  </bookViews>
  <sheets>
    <sheet name="Pools" sheetId="1" r:id="rId1"/>
    <sheet name="Div I &amp; II Pool A" sheetId="2" r:id="rId2"/>
    <sheet name="Div I &amp; II Pool B" sheetId="3" r:id="rId3"/>
    <sheet name="Div I &amp; II Pool C" sheetId="4" r:id="rId4"/>
    <sheet name="Div I &amp; II Gold Bracket" sheetId="5" r:id="rId5"/>
    <sheet name="Div I &amp; II Silver Bracket" sheetId="6" r:id="rId6"/>
    <sheet name="Div III Pool A" sheetId="7" r:id="rId7"/>
    <sheet name="Div III Pool B" sheetId="8" r:id="rId8"/>
    <sheet name="Div III Pool C" sheetId="9" r:id="rId9"/>
    <sheet name="Div III Pool D" sheetId="10" r:id="rId10"/>
    <sheet name="Div III Gold Bracket" sheetId="11" r:id="rId11"/>
    <sheet name="Div III Silver Bracket" sheetId="12" r:id="rId12"/>
    <sheet name="Div IV Pool A" sheetId="13" r:id="rId13"/>
    <sheet name="Div IV Pool B" sheetId="14" r:id="rId14"/>
    <sheet name="Div IV Pool C" sheetId="15" r:id="rId15"/>
    <sheet name="Div IV Pool D" sheetId="16" r:id="rId16"/>
    <sheet name="Div IV Pool E" sheetId="17" r:id="rId17"/>
    <sheet name="Div IV Gold Bracket" sheetId="18" r:id="rId18"/>
    <sheet name="Div IV Silver Bracket" sheetId="19" r:id="rId19"/>
    <sheet name="Div V Pool A" sheetId="20" r:id="rId20"/>
    <sheet name="Div V Pool B" sheetId="21" r:id="rId21"/>
    <sheet name="Div V Pool C" sheetId="22" r:id="rId22"/>
    <sheet name="Div V Pool D" sheetId="23" r:id="rId23"/>
    <sheet name="Div V Gold Bracket" sheetId="24" r:id="rId24"/>
    <sheet name="Div V Silver Bracket" sheetId="25" r:id="rId25"/>
    <sheet name="Div VI Pool A" sheetId="26" r:id="rId26"/>
    <sheet name="Div VI Pool B" sheetId="27" r:id="rId27"/>
    <sheet name="Div VI Pool C" sheetId="28" r:id="rId28"/>
    <sheet name="Div VI Gold Bracket" sheetId="29" r:id="rId29"/>
    <sheet name="Div VI Silver Bracket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<sst xmlns="http://schemas.openxmlformats.org/spreadsheetml/2006/main" count="1193" uniqueCount="304">
  <si>
    <t>POOL A</t>
  </si>
  <si>
    <t>POOL B</t>
  </si>
  <si>
    <t>POOL C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</si>
  <si>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</si>
  <si>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</si>
  <si>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</si>
  <si>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</si>
  <si>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</si>
  <si>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</si>
  <si>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</si>
  <si>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</si>
  <si>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</si>
  <si>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</si>
  <si>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</si>
  <si>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</si>
  <si>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</si>
  <si>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</si>
  <si>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</si>
  <si>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</si>
  <si>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</si>
  <si>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</si>
  <si>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</si>
  <si>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</si>
  <si>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</si>
  <si>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</si>
  <si>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</si>
  <si>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</si>
  <si>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</si>
  <si>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</si>
  <si>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GOLD Bracket</t>
  </si>
  <si>
    <t>A1</t>
  </si>
  <si>
    <t>B1</t>
  </si>
  <si>
    <t>B2</t>
  </si>
  <si>
    <t>C2</t>
  </si>
  <si>
    <t>C1</t>
  </si>
  <si>
    <t>A2</t>
  </si>
  <si>
    <t>Match # 1</t>
  </si>
  <si>
    <t>Losing team refs</t>
  </si>
  <si>
    <t>Match # 2</t>
  </si>
  <si>
    <t>Match # 3</t>
  </si>
  <si>
    <t>Match # 4</t>
  </si>
  <si>
    <t>SILVER Bracket</t>
  </si>
  <si>
    <t>A3</t>
  </si>
  <si>
    <t>C3</t>
  </si>
  <si>
    <t>B3</t>
  </si>
  <si>
    <t>A3 refs</t>
  </si>
  <si>
    <t>C2 refs</t>
  </si>
  <si>
    <t>GOLD CHAMPIONS</t>
  </si>
  <si>
    <t>B4</t>
  </si>
  <si>
    <t>C4</t>
  </si>
  <si>
    <t>A4</t>
  </si>
  <si>
    <t>SILVER CHAMPIONS</t>
  </si>
  <si>
    <t>All Bracket Play Matches are 2 games to 25 (no cap) with a 3rd game to 15 (no cap) if needed.</t>
  </si>
  <si>
    <t>&amp;</t>
  </si>
  <si>
    <t>Coaches' Meeting at respective sites at 8:00am</t>
  </si>
  <si>
    <t>Play begins at 8:30am</t>
  </si>
  <si>
    <t>A1 refs</t>
  </si>
  <si>
    <t>B1 refs</t>
  </si>
  <si>
    <t>Division IV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</si>
  <si>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</si>
  <si>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</si>
  <si>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</si>
  <si>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</si>
  <si>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Bracket Play Begins Immediately After Pool Play</t>
  </si>
  <si>
    <t>POOL D</t>
  </si>
  <si>
    <t>POOL E</t>
  </si>
  <si>
    <t>D</t>
  </si>
  <si>
    <t>E</t>
  </si>
  <si>
    <t>E1</t>
  </si>
  <si>
    <t>E2 refs</t>
  </si>
  <si>
    <t>D1</t>
  </si>
  <si>
    <t>E2</t>
  </si>
  <si>
    <t>D2</t>
  </si>
  <si>
    <t>E3</t>
  </si>
  <si>
    <t>D3</t>
  </si>
  <si>
    <t>Match # 5</t>
  </si>
  <si>
    <t>E4</t>
  </si>
  <si>
    <t>D4</t>
  </si>
  <si>
    <t>Pool Play is 3 games to 25 (no cap).</t>
  </si>
  <si>
    <t>First &amp; Second  Place in pool advance to the</t>
  </si>
  <si>
    <t>Third Place team in pool advance to the</t>
  </si>
  <si>
    <t>Division I/II</t>
  </si>
  <si>
    <t>Division V</t>
  </si>
  <si>
    <t>Division VI</t>
  </si>
  <si>
    <t>Netplex Ct. 1</t>
  </si>
  <si>
    <t>Netplex Ct. 2</t>
  </si>
  <si>
    <t>Netplex Ct. 3</t>
  </si>
  <si>
    <t>Netplex Ct. 4</t>
  </si>
  <si>
    <t>Netplex Ct. 5</t>
  </si>
  <si>
    <t>Netplex Ct. 6</t>
  </si>
  <si>
    <t>Netplex Ct. 7</t>
  </si>
  <si>
    <t>Netplex Ct. 8</t>
  </si>
  <si>
    <t>Netplex Ct. 9</t>
  </si>
  <si>
    <t>Netplex Ct. 10</t>
  </si>
  <si>
    <t>Amarillo College Ct. 13</t>
  </si>
  <si>
    <t>Amarillo College Ct. 14</t>
  </si>
  <si>
    <t>All Four teams in pool advance to the</t>
  </si>
  <si>
    <t>First Place teams in pool advance to the</t>
  </si>
  <si>
    <t>Second, Third &amp; Fourth Place teams in pool advance to the</t>
  </si>
  <si>
    <t>D4 refs</t>
  </si>
  <si>
    <t>GOLD CHAMPION</t>
  </si>
  <si>
    <t>D2 refs</t>
  </si>
  <si>
    <t>C4 refs</t>
  </si>
  <si>
    <t>SILVER CHAMPION</t>
  </si>
  <si>
    <t>AEV Pre Season Tournament</t>
  </si>
  <si>
    <t>Amarillo Xtreme 17 Vex</t>
  </si>
  <si>
    <t>GUVC 18 American</t>
  </si>
  <si>
    <t>AEV 171 Casey</t>
  </si>
  <si>
    <t>AEV 183 Borger Cloie</t>
  </si>
  <si>
    <t>AEV 182 Daisy</t>
  </si>
  <si>
    <t>AEV 151 Clark</t>
  </si>
  <si>
    <t>AEV 172 Mike</t>
  </si>
  <si>
    <t>AEV 161 Caitlin</t>
  </si>
  <si>
    <t>AEV 173 Fritch Shaeli</t>
  </si>
  <si>
    <t>PVP 16 Rox</t>
  </si>
  <si>
    <t>Amarillo Xtreme 16 Matrix</t>
  </si>
  <si>
    <t>Amarillo Xtreme 16 Fury</t>
  </si>
  <si>
    <t>AEV 162 Canyon Gabby</t>
  </si>
  <si>
    <t>AEV 163 Borger Sydney</t>
  </si>
  <si>
    <t>JET 15 Silva</t>
  </si>
  <si>
    <t>JET 15 Collins</t>
  </si>
  <si>
    <t>JET 15 Lino</t>
  </si>
  <si>
    <t>Highland Park Kaos 151</t>
  </si>
  <si>
    <t>Amarillo Xtreme 15 Fusion</t>
  </si>
  <si>
    <t>Amarillo Xtreme 15 Aftershock</t>
  </si>
  <si>
    <t>AEV 152 Heather</t>
  </si>
  <si>
    <t>JET 14 Swaim</t>
  </si>
  <si>
    <t>JET 14 Hernandez</t>
  </si>
  <si>
    <t>Amarillo Xtreme 14 Premier</t>
  </si>
  <si>
    <t>Amarillo Xtreme 14 Chaos</t>
  </si>
  <si>
    <t>Amarillo Xtreme 14 Wayout</t>
  </si>
  <si>
    <t>JET 14 Williams</t>
  </si>
  <si>
    <t>SW Carroll 15</t>
  </si>
  <si>
    <t>Amarillo Xtreme 14 Fusion</t>
  </si>
  <si>
    <t>Amarillo Xtreme 14 Crossfire</t>
  </si>
  <si>
    <t>Amarillo Xtreme 14 Impact</t>
  </si>
  <si>
    <t>Highland Park Attack Pak 141</t>
  </si>
  <si>
    <t>AEV 14 Callie</t>
  </si>
  <si>
    <t>AEV 142 Borger Justyne</t>
  </si>
  <si>
    <t>AEV 143 Pampa Jayda</t>
  </si>
  <si>
    <t>TAV Amarillo 13 Cavalier</t>
  </si>
  <si>
    <t>JET 13 Dunavin</t>
  </si>
  <si>
    <t>JET 13 Saavedra</t>
  </si>
  <si>
    <t>AEV 131 Anslee</t>
  </si>
  <si>
    <t>AEV 132 Selena</t>
  </si>
  <si>
    <t>Amarillo Xtreme 13 Momentum</t>
  </si>
  <si>
    <t>Amarillo Xtreme 13 Fusion</t>
  </si>
  <si>
    <t>Amarillo Xtreme 13 Lightning</t>
  </si>
  <si>
    <t>Amarillo Xtreme 13 Canyon</t>
  </si>
  <si>
    <t>GUVC 13 American</t>
  </si>
  <si>
    <t>Amarillo Xtreme 13 Storm Makers</t>
  </si>
  <si>
    <t>AEV 121 Barney</t>
  </si>
  <si>
    <t>JET 11 James</t>
  </si>
  <si>
    <t>AEV 122 Ashlee</t>
  </si>
  <si>
    <t>AEV 123 Juan</t>
  </si>
  <si>
    <t>AEV 124 J'Rhea</t>
  </si>
  <si>
    <t>Amarillo Xtreme 12 Fusion</t>
  </si>
  <si>
    <t>Amarillo Xtreme 12 Ice</t>
  </si>
  <si>
    <t>Amarillo Xtreme 12 Venom</t>
  </si>
  <si>
    <t>Amarillo Xtreme 12 Xplosion</t>
  </si>
  <si>
    <t>Amarillo Xtreme 12 Serpents</t>
  </si>
  <si>
    <t>AEV 133 Borger Shaynna</t>
  </si>
  <si>
    <t>Texas Elite 2 / 12</t>
  </si>
  <si>
    <t>JET 12 S Valdez</t>
  </si>
  <si>
    <t>JET 12 Williams</t>
  </si>
  <si>
    <t>JET 12 Trujillo</t>
  </si>
  <si>
    <t>AEV 111 Black Branda</t>
  </si>
  <si>
    <t>JET 11 Schellhamer</t>
  </si>
  <si>
    <t>JET 11 Chavarria</t>
  </si>
  <si>
    <t>Amarillo Xtreme 11 Dynamite</t>
  </si>
  <si>
    <t>Amarillo Xtreme 11 Bombers</t>
  </si>
  <si>
    <t>Amarillo Xtreme 11 Canyon Crush</t>
  </si>
  <si>
    <t>Amarillo Xtreme 10 Legends</t>
  </si>
  <si>
    <t>Amarillo Xtreme 10 Thunder</t>
  </si>
  <si>
    <t>AEV 101 Black Abbee</t>
  </si>
  <si>
    <t>B3 refs</t>
  </si>
  <si>
    <t>WT A&amp;M The Box Ct. 11</t>
  </si>
  <si>
    <t>WT A&amp;M The Box Ct. 12</t>
  </si>
  <si>
    <t>Amarillo College Ct. 15</t>
  </si>
  <si>
    <t>Amarillo College Ct. 16</t>
  </si>
  <si>
    <t>San Jacinto Event Ct. 17</t>
  </si>
  <si>
    <t>San Jacinto Event Ct. 18</t>
  </si>
  <si>
    <t>San Jacinto High Ct. 19</t>
  </si>
  <si>
    <t>match on Ct. 3 before the Div IV</t>
  </si>
  <si>
    <t>There is a Div I/II bracket play</t>
  </si>
  <si>
    <t>bracket play begins on this court</t>
  </si>
  <si>
    <t>This match plays on Ct. 3</t>
  </si>
  <si>
    <t>before the Div IV bracket</t>
  </si>
  <si>
    <t>play begins on this court</t>
  </si>
  <si>
    <t>Amarillo Xtreme 15 Velocity</t>
  </si>
  <si>
    <t>JET 12 Schellhamer</t>
  </si>
  <si>
    <t>Amarillo Xtreme 11 Fireballs</t>
  </si>
  <si>
    <t>C3 refs</t>
  </si>
  <si>
    <t>THIRD PLACE</t>
  </si>
  <si>
    <t>Winner of M2 refs</t>
  </si>
  <si>
    <t xml:space="preserve">REVISED 12/8 </t>
  </si>
  <si>
    <t>25-22, 25-16</t>
  </si>
  <si>
    <t>25-14, 25-21</t>
  </si>
  <si>
    <t>AEV 15-1 Clark</t>
  </si>
  <si>
    <t>AEV 16-1 Caitlin</t>
  </si>
  <si>
    <t>25-16, 25-20</t>
  </si>
  <si>
    <t>AEV 17-1 Casey</t>
  </si>
  <si>
    <t>25-19, 25-15</t>
  </si>
  <si>
    <t>20-25, 25-23, 15-13</t>
  </si>
  <si>
    <t>AEV 18-2 Daisy</t>
  </si>
  <si>
    <t>AEV 17-2 Mike</t>
  </si>
  <si>
    <t>25-20, 12-25, 15-11</t>
  </si>
  <si>
    <t>25-14, 25-15</t>
  </si>
  <si>
    <t>AEV 18-3 Borger Cloie</t>
  </si>
  <si>
    <t>25-16, 25-17</t>
  </si>
  <si>
    <t>25-22, 25-21</t>
  </si>
  <si>
    <t>26-24, 25-16</t>
  </si>
  <si>
    <t>Win PlayOff 15-13</t>
  </si>
  <si>
    <t>Lose PlayOff 13-15</t>
  </si>
  <si>
    <t>AEV 16-2 Canyon Gabby</t>
  </si>
  <si>
    <t>Jet 15 Lino</t>
  </si>
  <si>
    <t>Amarillo Xtreme 14 Way Out</t>
  </si>
  <si>
    <t>Jet 15 Silva</t>
  </si>
  <si>
    <t>Jet 15 Collins</t>
  </si>
  <si>
    <t>Jet 14 Swaim</t>
  </si>
  <si>
    <t>25-12, 21-25, 15-6</t>
  </si>
  <si>
    <t>25-7, 13-25, 15-10</t>
  </si>
  <si>
    <t>25-16, 25-5</t>
  </si>
  <si>
    <t>23-25, 26-24, 15-12</t>
  </si>
  <si>
    <t>25-17, 25-23</t>
  </si>
  <si>
    <t>25-10, 25-10</t>
  </si>
  <si>
    <t>25-19, 22-25, 15-3</t>
  </si>
  <si>
    <t>Jet 14 Williams</t>
  </si>
  <si>
    <t>Highland Park Kaos 15-1</t>
  </si>
  <si>
    <t>Jet 14 Hernandez</t>
  </si>
  <si>
    <t>AEV 16-3 Borger Sydney</t>
  </si>
  <si>
    <t>25-5, 25-10</t>
  </si>
  <si>
    <t>25-13, 25-9</t>
  </si>
  <si>
    <t>25-16, 25-6</t>
  </si>
  <si>
    <t>25-20, 25-20</t>
  </si>
  <si>
    <t>25-12, 22-25, 15-9</t>
  </si>
  <si>
    <t>25=11, 25-21</t>
  </si>
  <si>
    <t>25-23, 25-15</t>
  </si>
  <si>
    <t>Lose PlayOff 6-15</t>
  </si>
  <si>
    <t>Win PlayOff 15-6</t>
  </si>
  <si>
    <t>Forfeit</t>
  </si>
  <si>
    <t>Did not show - Forfeit</t>
  </si>
  <si>
    <t>Amarillo Xtreme 13 Storm</t>
  </si>
  <si>
    <t>TAV 13 Cavaliers</t>
  </si>
  <si>
    <t>25-15, 25-19</t>
  </si>
  <si>
    <t>25-18, 25-22</t>
  </si>
  <si>
    <t>25-19, 24-26, 15-9</t>
  </si>
  <si>
    <t>25-20, 14-25, 15-12</t>
  </si>
  <si>
    <t>Jet 13 Dunavin</t>
  </si>
  <si>
    <t>25-22, 25-11</t>
  </si>
  <si>
    <t>Amarillo Xtreme 13 Momentun</t>
  </si>
  <si>
    <t>25-13, 25-19</t>
  </si>
  <si>
    <t>AEV 14-3 Pampa</t>
  </si>
  <si>
    <t>25-14, 25-8</t>
  </si>
  <si>
    <t>25-7, 25-13</t>
  </si>
  <si>
    <t>25-10, 25-21</t>
  </si>
  <si>
    <t>AEV 13-2 Selena</t>
  </si>
  <si>
    <t>AEV 13-1 Anslee</t>
  </si>
  <si>
    <t>25-9, 25-14</t>
  </si>
  <si>
    <t>Jet 13 Saavedra</t>
  </si>
  <si>
    <t>33-31, 25-18</t>
  </si>
  <si>
    <t>25-19, 26-24</t>
  </si>
  <si>
    <t>Highland Park AttackPac 14-1</t>
  </si>
  <si>
    <t>25-23, 25-23</t>
  </si>
  <si>
    <t>25-6, 25-22</t>
  </si>
  <si>
    <t>25-13, 25-14</t>
  </si>
  <si>
    <t>25-23, 25-12</t>
  </si>
  <si>
    <t>Jet 12 Williams</t>
  </si>
  <si>
    <t>Jet 12 Trujillo</t>
  </si>
  <si>
    <t>Jet 12 Valdez</t>
  </si>
  <si>
    <t>AEV 12-1 Barney</t>
  </si>
  <si>
    <t>Jet 11 James</t>
  </si>
  <si>
    <t>25-16, 26-24</t>
  </si>
  <si>
    <t>25-21, 25-23</t>
  </si>
  <si>
    <t>25-16, 18-25, 25-11</t>
  </si>
  <si>
    <t>25-11, 25-13</t>
  </si>
  <si>
    <t>25-15, 25-21</t>
  </si>
  <si>
    <t>25-4, 25-4</t>
  </si>
  <si>
    <t>25-9, 25-15</t>
  </si>
  <si>
    <t>Amarillo Xtreme 12 Explosion</t>
  </si>
  <si>
    <t>Tx Elite 2/12</t>
  </si>
  <si>
    <t>AEV 133 Borger</t>
  </si>
  <si>
    <t>AEV 124 Jrhea</t>
  </si>
  <si>
    <t>Jet 12 Schelhammer</t>
  </si>
  <si>
    <t>25-12, 25-7</t>
  </si>
  <si>
    <t>Tex Elite 2/12</t>
  </si>
  <si>
    <t>25-13, 25-13</t>
  </si>
  <si>
    <t>25-13, 25-16</t>
  </si>
  <si>
    <t xml:space="preserve">AEV 133 Borger </t>
  </si>
  <si>
    <t>25-8, 25-12</t>
  </si>
  <si>
    <t>26-24, 25-8</t>
  </si>
  <si>
    <t>25-17, 25-20</t>
  </si>
  <si>
    <t>25-16, 25-13</t>
  </si>
  <si>
    <t>Jet 11 Chavarria</t>
  </si>
  <si>
    <t>Jet 11 Schellhamer</t>
  </si>
  <si>
    <t>AEV 11-1 Black Branda</t>
  </si>
  <si>
    <t>Amarillo Xtrem 11 Fireballs</t>
  </si>
  <si>
    <t>25-7, 25-9</t>
  </si>
  <si>
    <t>25-15, 25-14</t>
  </si>
  <si>
    <t>25-11, 25-14</t>
  </si>
  <si>
    <t>25-18, 25-23</t>
  </si>
  <si>
    <t>Amarillo Xtr 10 Thunder</t>
  </si>
  <si>
    <t>25-12, 25-9</t>
  </si>
  <si>
    <t>25-18, 25-14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</si>
</sst>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1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7" fillId="0" borderId="0" xfId="0" applyNumberFormat="1" applyFont="1" applyFill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57">
      <alignment/>
      <protection/>
    </xf>
    <xf numFmtId="14" fontId="5" fillId="0" borderId="0" xfId="57" applyNumberFormat="1" applyFont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 applyFont="1" applyFill="1">
      <alignment/>
      <protection/>
    </xf>
    <xf numFmtId="14" fontId="7" fillId="0" borderId="0" xfId="57" applyNumberFormat="1" applyFont="1" applyAlignment="1">
      <alignment horizontal="center"/>
      <protection/>
    </xf>
    <xf numFmtId="14" fontId="7" fillId="0" borderId="0" xfId="57" applyNumberFormat="1" applyFont="1" applyAlignment="1">
      <alignment/>
      <protection/>
    </xf>
    <xf numFmtId="14" fontId="7" fillId="0" borderId="0" xfId="57" applyNumberFormat="1" applyFont="1" applyFill="1" applyAlignment="1">
      <alignment horizontal="center"/>
      <protection/>
    </xf>
    <xf numFmtId="0" fontId="0" fillId="34" borderId="13" xfId="57" applyFont="1" applyFill="1" applyBorder="1">
      <alignment/>
      <protection/>
    </xf>
    <xf numFmtId="0" fontId="0" fillId="0" borderId="0" xfId="57" applyFont="1" applyBorder="1">
      <alignment/>
      <protection/>
    </xf>
    <xf numFmtId="0" fontId="0" fillId="0" borderId="14" xfId="57" applyFont="1" applyFill="1" applyBorder="1">
      <alignment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3" xfId="57" applyFont="1" applyFill="1" applyBorder="1">
      <alignment/>
      <protection/>
    </xf>
    <xf numFmtId="14" fontId="0" fillId="0" borderId="15" xfId="57" applyNumberFormat="1" applyFont="1" applyFill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0" fillId="0" borderId="15" xfId="57" applyFont="1" applyBorder="1" applyAlignment="1">
      <alignment horizontal="center"/>
      <protection/>
    </xf>
    <xf numFmtId="0" fontId="0" fillId="0" borderId="15" xfId="57" applyFont="1" applyFill="1" applyBorder="1">
      <alignment/>
      <protection/>
    </xf>
    <xf numFmtId="0" fontId="0" fillId="0" borderId="15" xfId="57" applyFont="1" applyBorder="1">
      <alignment/>
      <protection/>
    </xf>
    <xf numFmtId="14" fontId="0" fillId="0" borderId="15" xfId="57" applyNumberFormat="1" applyFont="1" applyBorder="1" applyAlignment="1">
      <alignment horizontal="center"/>
      <protection/>
    </xf>
    <xf numFmtId="0" fontId="0" fillId="0" borderId="16" xfId="57" applyFont="1" applyFill="1" applyBorder="1">
      <alignment/>
      <protection/>
    </xf>
    <xf numFmtId="0" fontId="0" fillId="33" borderId="15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16" xfId="57" applyFont="1" applyBorder="1">
      <alignment/>
      <protection/>
    </xf>
    <xf numFmtId="0" fontId="0" fillId="0" borderId="17" xfId="57" applyFont="1" applyBorder="1">
      <alignment/>
      <protection/>
    </xf>
    <xf numFmtId="0" fontId="0" fillId="0" borderId="18" xfId="57" applyFont="1" applyBorder="1">
      <alignment/>
      <protection/>
    </xf>
    <xf numFmtId="0" fontId="0" fillId="34" borderId="15" xfId="57" applyFont="1" applyFill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33" borderId="16" xfId="57" applyFont="1" applyFill="1" applyBorder="1">
      <alignment/>
      <protection/>
    </xf>
    <xf numFmtId="0" fontId="0" fillId="34" borderId="16" xfId="57" applyFont="1" applyFill="1" applyBorder="1">
      <alignment/>
      <protection/>
    </xf>
    <xf numFmtId="14" fontId="0" fillId="0" borderId="0" xfId="0" applyNumberFormat="1" applyFill="1" applyBorder="1" applyAlignment="1">
      <alignment horizontal="center"/>
    </xf>
    <xf numFmtId="0" fontId="5" fillId="0" borderId="0" xfId="57" applyFont="1" applyAlignment="1">
      <alignment/>
      <protection/>
    </xf>
    <xf numFmtId="14" fontId="5" fillId="0" borderId="0" xfId="57" applyNumberFormat="1" applyFont="1" applyAlignment="1">
      <alignment/>
      <protection/>
    </xf>
    <xf numFmtId="14" fontId="8" fillId="0" borderId="0" xfId="57" applyNumberFormat="1" applyFont="1" applyAlignment="1">
      <alignment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4" fontId="0" fillId="35" borderId="15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10" borderId="22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7" fillId="35" borderId="0" xfId="0" applyNumberFormat="1" applyFont="1" applyFill="1" applyAlignment="1">
      <alignment horizontal="left"/>
    </xf>
    <xf numFmtId="14" fontId="9" fillId="0" borderId="0" xfId="0" applyNumberFormat="1" applyFont="1" applyAlignment="1">
      <alignment horizontal="center"/>
    </xf>
    <xf numFmtId="14" fontId="8" fillId="0" borderId="0" xfId="57" applyNumberFormat="1" applyFont="1" applyAlignment="1">
      <alignment horizontal="center"/>
      <protection/>
    </xf>
    <xf numFmtId="14" fontId="7" fillId="0" borderId="0" xfId="57" applyNumberFormat="1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14" fontId="5" fillId="0" borderId="0" xfId="57" applyNumberFormat="1" applyFont="1" applyAlignment="1">
      <alignment horizontal="center"/>
      <protection/>
    </xf>
    <xf numFmtId="14" fontId="9" fillId="0" borderId="0" xfId="57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ichael\Documents\SURVA\2018\AEV%20Feb%20FunFest%202.17.18%20(8.10.8.8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s"/>
      <sheetName val="Div I &amp; II Pool A"/>
      <sheetName val="Div I &amp; II Pool B"/>
      <sheetName val="Div I &amp; II Gold Bracket"/>
      <sheetName val="Div I &amp; II Silver Bracket"/>
      <sheetName val="Div III Pool A"/>
      <sheetName val="Div III Pool B"/>
      <sheetName val="Div III Pool C"/>
      <sheetName val="Div III Gold Bracket"/>
      <sheetName val="Div III Silver Bracket"/>
      <sheetName val="Div IV Pool A"/>
      <sheetName val="Div IV Pool B"/>
      <sheetName val="Div IV Gold Bracket"/>
      <sheetName val="Div IV Silver Bracket"/>
      <sheetName val="Div V Pool A"/>
      <sheetName val="Div V Pool B"/>
      <sheetName val="Div V Gold Bracket"/>
      <sheetName val="Div V Silver Bracket"/>
      <sheetName val="Div VI Pool A"/>
      <sheetName val="Div VI Pool B"/>
      <sheetName val="Div VI Pool C"/>
      <sheetName val="Div VI Gold Bracket"/>
      <sheetName val="Div VI Silver Bracket"/>
    </sheetNames>
    <sheetDataSet>
      <sheetData sheetId="0">
        <row r="18">
          <cell r="A18" t="str">
            <v>Division III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vers7@hotmail.com" TargetMode="External" /><Relationship Id="rId2" Type="http://schemas.openxmlformats.org/officeDocument/2006/relationships/hyperlink" Target="mailto:jevers7@hotmail.com" TargetMode="External" /><Relationship Id="rId3" Type="http://schemas.openxmlformats.org/officeDocument/2006/relationships/hyperlink" Target="mailto:karolann@sixeads.com" TargetMode="External" /><Relationship Id="rId4" Type="http://schemas.openxmlformats.org/officeDocument/2006/relationships/hyperlink" Target="mailto:karolann@sixeads.com" TargetMode="External" /><Relationship Id="rId5" Type="http://schemas.openxmlformats.org/officeDocument/2006/relationships/hyperlink" Target="mailto:tmsmith14@cox.net" TargetMode="External" /><Relationship Id="rId6" Type="http://schemas.openxmlformats.org/officeDocument/2006/relationships/hyperlink" Target="mailto:jim@jimsmithcpa.com" TargetMode="External" /><Relationship Id="rId7" Type="http://schemas.openxmlformats.org/officeDocument/2006/relationships/hyperlink" Target="mailto:NOTLAW106@aol.com" TargetMode="External" /><Relationship Id="rId8" Type="http://schemas.openxmlformats.org/officeDocument/2006/relationships/hyperlink" Target="mailto:lonestarsi@aol.com" TargetMode="External" /><Relationship Id="rId9" Type="http://schemas.openxmlformats.org/officeDocument/2006/relationships/hyperlink" Target="mailto:epvb11@sbcglobal.net" TargetMode="External" /><Relationship Id="rId10" Type="http://schemas.openxmlformats.org/officeDocument/2006/relationships/hyperlink" Target="mailto:lleeper1@elp.rr.com" TargetMode="External" /><Relationship Id="rId11" Type="http://schemas.openxmlformats.org/officeDocument/2006/relationships/hyperlink" Target="mailto:karolann@sixeads.com" TargetMode="External" /><Relationship Id="rId12" Type="http://schemas.openxmlformats.org/officeDocument/2006/relationships/hyperlink" Target="mailto:paulg@durbinco.com" TargetMode="External" /><Relationship Id="rId13" Type="http://schemas.openxmlformats.org/officeDocument/2006/relationships/hyperlink" Target="mailto:jevers7@hotmail.com" TargetMode="External" /><Relationship Id="rId14" Type="http://schemas.openxmlformats.org/officeDocument/2006/relationships/hyperlink" Target="mailto:jevers7@hotmail.com" TargetMode="External" /><Relationship Id="rId15" Type="http://schemas.openxmlformats.org/officeDocument/2006/relationships/hyperlink" Target="mailto:jevers7@hotmail.com" TargetMode="External" /><Relationship Id="rId16" Type="http://schemas.openxmlformats.org/officeDocument/2006/relationships/hyperlink" Target="mailto:jevers7@hotmail.com" TargetMode="External" /><Relationship Id="rId17" Type="http://schemas.openxmlformats.org/officeDocument/2006/relationships/hyperlink" Target="mailto:bettyteston@hotmail.com" TargetMode="External" /><Relationship Id="rId18" Type="http://schemas.openxmlformats.org/officeDocument/2006/relationships/hyperlink" Target="mailto:bonnersmith@cox.net" TargetMode="External" /><Relationship Id="rId19" Type="http://schemas.openxmlformats.org/officeDocument/2006/relationships/hyperlink" Target="mailto:aaguirre@rapidfirevolleyball.com" TargetMode="External" /><Relationship Id="rId20" Type="http://schemas.openxmlformats.org/officeDocument/2006/relationships/hyperlink" Target="mailto:lleeper1@elp.rr.com" TargetMode="External" /><Relationship Id="rId21" Type="http://schemas.openxmlformats.org/officeDocument/2006/relationships/hyperlink" Target="mailto:allen_harp@eogresources.com" TargetMode="External" /><Relationship Id="rId22" Type="http://schemas.openxmlformats.org/officeDocument/2006/relationships/hyperlink" Target="mailto:sheri.lacy@swbell.net" TargetMode="External" /><Relationship Id="rId23" Type="http://schemas.openxmlformats.org/officeDocument/2006/relationships/hyperlink" Target="mailto:morrispaul@cox.net" TargetMode="External" /><Relationship Id="rId24" Type="http://schemas.openxmlformats.org/officeDocument/2006/relationships/hyperlink" Target="mailto:karolann@sixeads.com" TargetMode="External" /><Relationship Id="rId25" Type="http://schemas.openxmlformats.org/officeDocument/2006/relationships/hyperlink" Target="mailto:allenharp221@cox.net" TargetMode="External" /><Relationship Id="rId26" Type="http://schemas.openxmlformats.org/officeDocument/2006/relationships/hyperlink" Target="mailto:kimacs@nts-online.net" TargetMode="External" /><Relationship Id="rId27" Type="http://schemas.openxmlformats.org/officeDocument/2006/relationships/hyperlink" Target="mailto:tmsmith14@cox.net" TargetMode="External" /><Relationship Id="rId28" Type="http://schemas.openxmlformats.org/officeDocument/2006/relationships/hyperlink" Target="mailto:peralta@cableone.net" TargetMode="External" /><Relationship Id="rId29" Type="http://schemas.openxmlformats.org/officeDocument/2006/relationships/hyperlink" Target="mailto:aruiz@echd.org" TargetMode="External" /><Relationship Id="rId30" Type="http://schemas.openxmlformats.org/officeDocument/2006/relationships/hyperlink" Target="mailto:jslape@cox.net" TargetMode="External" /><Relationship Id="rId31" Type="http://schemas.openxmlformats.org/officeDocument/2006/relationships/hyperlink" Target="mailto:lonestarsi@aol.com" TargetMode="External" /><Relationship Id="rId32" Type="http://schemas.openxmlformats.org/officeDocument/2006/relationships/hyperlink" Target="mailto:epvb11@sbcglobal.net" TargetMode="External" /><Relationship Id="rId33" Type="http://schemas.openxmlformats.org/officeDocument/2006/relationships/hyperlink" Target="mailto:karolann@sixeads.com" TargetMode="External" /><Relationship Id="rId34" Type="http://schemas.openxmlformats.org/officeDocument/2006/relationships/hyperlink" Target="mailto:j.huseman@sbcglobal.net" TargetMode="External" /><Relationship Id="rId35" Type="http://schemas.openxmlformats.org/officeDocument/2006/relationships/hyperlink" Target="mailto:jevers7@hotmail.com" TargetMode="External" /><Relationship Id="rId36" Type="http://schemas.openxmlformats.org/officeDocument/2006/relationships/hyperlink" Target="mailto:bettyteston@hotmail.com" TargetMode="External" /><Relationship Id="rId37" Type="http://schemas.openxmlformats.org/officeDocument/2006/relationships/hyperlink" Target="mailto:hulettdee@dalhart.k12.tx.us" TargetMode="External" /><Relationship Id="rId38" Type="http://schemas.openxmlformats.org/officeDocument/2006/relationships/hyperlink" Target="mailto:dcrump@csstars.com" TargetMode="External" /><Relationship Id="rId39" Type="http://schemas.openxmlformats.org/officeDocument/2006/relationships/hyperlink" Target="mailto:bonnersmith@cox.net" TargetMode="External" /><Relationship Id="rId40" Type="http://schemas.openxmlformats.org/officeDocument/2006/relationships/hyperlink" Target="mailto:aaguirre@rapidfirevolleyball.com" TargetMode="External" /><Relationship Id="rId41" Type="http://schemas.openxmlformats.org/officeDocument/2006/relationships/hyperlink" Target="mailto:lleeper1@elp.rr.com" TargetMode="External" /><Relationship Id="rId42" Type="http://schemas.openxmlformats.org/officeDocument/2006/relationships/hyperlink" Target="mailto:allen_harp@eogresources.com" TargetMode="External" /><Relationship Id="rId43" Type="http://schemas.openxmlformats.org/officeDocument/2006/relationships/hyperlink" Target="mailto:bdaumueller@swccnm.com" TargetMode="External" /><Relationship Id="rId44" Type="http://schemas.openxmlformats.org/officeDocument/2006/relationships/hyperlink" Target="mailto:jim@jimsmithcpa.com" TargetMode="External" /><Relationship Id="rId45" Type="http://schemas.openxmlformats.org/officeDocument/2006/relationships/hyperlink" Target="mailto:stahltr@ccvalve.com" TargetMode="External" /><Relationship Id="rId46" Type="http://schemas.openxmlformats.org/officeDocument/2006/relationships/hyperlink" Target="mailto:aruiz@echd.org" TargetMode="External" /><Relationship Id="rId47" Type="http://schemas.openxmlformats.org/officeDocument/2006/relationships/hyperlink" Target="mailto:aruiz@echd.org" TargetMode="External" /><Relationship Id="rId4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40">
      <selection activeCell="C49" sqref="C49"/>
    </sheetView>
  </sheetViews>
  <sheetFormatPr defaultColWidth="9.140625" defaultRowHeight="15" customHeight="1"/>
  <cols>
    <col min="1" max="1" width="34.8515625" style="0" bestFit="1" customWidth="1"/>
    <col min="2" max="2" width="34.7109375" style="0" customWidth="1"/>
    <col min="3" max="3" width="34.7109375" style="35" customWidth="1"/>
    <col min="4" max="4" width="34.7109375" style="0" customWidth="1"/>
  </cols>
  <sheetData>
    <row r="1" spans="1:4" s="7" customFormat="1" ht="18">
      <c r="A1" s="126" t="s">
        <v>104</v>
      </c>
      <c r="B1" s="126"/>
      <c r="C1" s="126"/>
      <c r="D1" s="126"/>
    </row>
    <row r="2" spans="1:4" s="7" customFormat="1" ht="18">
      <c r="A2" s="128">
        <v>43443</v>
      </c>
      <c r="B2" s="128"/>
      <c r="C2" s="128"/>
      <c r="D2" s="128"/>
    </row>
    <row r="3" spans="1:4" s="7" customFormat="1" ht="18">
      <c r="A3" s="127" t="s">
        <v>195</v>
      </c>
      <c r="B3" s="127"/>
      <c r="C3" s="127"/>
      <c r="D3" s="127"/>
    </row>
    <row r="4" spans="1:4" s="7" customFormat="1" ht="15" customHeight="1">
      <c r="A4" s="129" t="s">
        <v>54</v>
      </c>
      <c r="B4" s="129"/>
      <c r="C4" s="129"/>
      <c r="D4" s="129"/>
    </row>
    <row r="5" spans="1:4" s="7" customFormat="1" ht="15" customHeight="1">
      <c r="A5" s="129" t="s">
        <v>55</v>
      </c>
      <c r="B5" s="129"/>
      <c r="C5" s="129"/>
      <c r="D5" s="129"/>
    </row>
    <row r="6" spans="1:4" s="7" customFormat="1" ht="15" customHeight="1">
      <c r="A6" s="74"/>
      <c r="B6" s="74"/>
      <c r="C6" s="74"/>
      <c r="D6" s="74"/>
    </row>
    <row r="7" s="7" customFormat="1" ht="15" customHeight="1">
      <c r="C7" s="37"/>
    </row>
    <row r="8" spans="1:4" s="7" customFormat="1" ht="18">
      <c r="A8" s="126" t="s">
        <v>81</v>
      </c>
      <c r="B8" s="126"/>
      <c r="C8" s="126"/>
      <c r="D8" s="126"/>
    </row>
    <row r="9" spans="1:3" ht="15" customHeight="1">
      <c r="A9" s="75"/>
      <c r="B9" s="75"/>
      <c r="C9" s="75"/>
    </row>
    <row r="10" spans="1:4" ht="15" customHeight="1">
      <c r="A10" s="6" t="s">
        <v>84</v>
      </c>
      <c r="B10" s="6" t="s">
        <v>176</v>
      </c>
      <c r="C10" s="6" t="s">
        <v>177</v>
      </c>
      <c r="D10" s="42"/>
    </row>
    <row r="11" spans="1:4" ht="15" customHeight="1">
      <c r="A11" s="5" t="s">
        <v>0</v>
      </c>
      <c r="B11" s="5" t="s">
        <v>1</v>
      </c>
      <c r="C11" s="38" t="s">
        <v>2</v>
      </c>
      <c r="D11" s="43"/>
    </row>
    <row r="12" spans="1:4" ht="15" customHeight="1">
      <c r="A12" s="4" t="s">
        <v>105</v>
      </c>
      <c r="B12" s="39" t="s">
        <v>107</v>
      </c>
      <c r="C12" s="39" t="s">
        <v>106</v>
      </c>
      <c r="D12" s="9"/>
    </row>
    <row r="13" spans="1:4" ht="15" customHeight="1">
      <c r="A13" s="4" t="s">
        <v>108</v>
      </c>
      <c r="B13" s="4" t="s">
        <v>109</v>
      </c>
      <c r="C13" s="4" t="s">
        <v>110</v>
      </c>
      <c r="D13" s="40"/>
    </row>
    <row r="14" spans="1:4" ht="15" customHeight="1">
      <c r="A14" s="4" t="s">
        <v>114</v>
      </c>
      <c r="B14" s="4" t="s">
        <v>115</v>
      </c>
      <c r="C14" s="4" t="s">
        <v>116</v>
      </c>
      <c r="D14" s="40"/>
    </row>
    <row r="15" spans="1:4" ht="15" customHeight="1">
      <c r="A15" s="4" t="s">
        <v>112</v>
      </c>
      <c r="B15" s="4" t="s">
        <v>113</v>
      </c>
      <c r="C15" s="4" t="s">
        <v>111</v>
      </c>
      <c r="D15" s="12"/>
    </row>
    <row r="16" spans="3:7" s="7" customFormat="1" ht="18">
      <c r="C16" s="37"/>
      <c r="E16"/>
      <c r="F16"/>
      <c r="G16"/>
    </row>
    <row r="17" spans="1:4" s="7" customFormat="1" ht="18">
      <c r="A17" s="126" t="s">
        <v>59</v>
      </c>
      <c r="B17" s="126"/>
      <c r="C17" s="126"/>
      <c r="D17" s="126"/>
    </row>
    <row r="18" spans="1:4" s="7" customFormat="1" ht="15" customHeight="1">
      <c r="A18"/>
      <c r="B18"/>
      <c r="C18" s="35"/>
      <c r="D18"/>
    </row>
    <row r="19" spans="1:4" s="7" customFormat="1" ht="15" customHeight="1">
      <c r="A19" s="6" t="s">
        <v>94</v>
      </c>
      <c r="B19" s="6" t="s">
        <v>95</v>
      </c>
      <c r="C19" s="6" t="s">
        <v>178</v>
      </c>
      <c r="D19" s="6" t="s">
        <v>179</v>
      </c>
    </row>
    <row r="20" spans="1:4" s="7" customFormat="1" ht="15" customHeight="1">
      <c r="A20" s="5" t="s">
        <v>0</v>
      </c>
      <c r="B20" s="5" t="s">
        <v>1</v>
      </c>
      <c r="C20" s="38" t="s">
        <v>2</v>
      </c>
      <c r="D20" s="38" t="s">
        <v>64</v>
      </c>
    </row>
    <row r="21" spans="1:4" s="7" customFormat="1" ht="15" customHeight="1">
      <c r="A21" s="4" t="s">
        <v>117</v>
      </c>
      <c r="B21" s="4" t="s">
        <v>118</v>
      </c>
      <c r="C21" s="4" t="s">
        <v>119</v>
      </c>
      <c r="D21" s="4" t="s">
        <v>120</v>
      </c>
    </row>
    <row r="22" spans="1:4" s="7" customFormat="1" ht="15" customHeight="1">
      <c r="A22" s="4" t="s">
        <v>123</v>
      </c>
      <c r="B22" s="4" t="s">
        <v>121</v>
      </c>
      <c r="C22" s="4" t="s">
        <v>122</v>
      </c>
      <c r="D22" s="4" t="s">
        <v>124</v>
      </c>
    </row>
    <row r="23" spans="1:4" s="7" customFormat="1" ht="15" customHeight="1">
      <c r="A23" s="4" t="s">
        <v>126</v>
      </c>
      <c r="B23" s="4" t="s">
        <v>128</v>
      </c>
      <c r="C23" s="4" t="s">
        <v>125</v>
      </c>
      <c r="D23" s="4" t="s">
        <v>127</v>
      </c>
    </row>
    <row r="24" spans="1:4" s="7" customFormat="1" ht="15" customHeight="1">
      <c r="A24" s="4" t="s">
        <v>189</v>
      </c>
      <c r="B24" s="4" t="s">
        <v>131</v>
      </c>
      <c r="C24" s="4" t="s">
        <v>130</v>
      </c>
      <c r="D24" s="4" t="s">
        <v>129</v>
      </c>
    </row>
    <row r="25" spans="1:4" s="7" customFormat="1" ht="15" customHeight="1">
      <c r="A25"/>
      <c r="B25"/>
      <c r="C25" s="35"/>
      <c r="D25"/>
    </row>
    <row r="26" spans="1:4" ht="18">
      <c r="A26" s="126" t="s">
        <v>58</v>
      </c>
      <c r="B26" s="126"/>
      <c r="C26" s="126"/>
      <c r="D26" s="126"/>
    </row>
    <row r="28" spans="1:4" ht="15" customHeight="1">
      <c r="A28" s="6" t="s">
        <v>182</v>
      </c>
      <c r="B28" s="6" t="s">
        <v>180</v>
      </c>
      <c r="C28" s="6" t="s">
        <v>181</v>
      </c>
      <c r="D28" s="6" t="s">
        <v>85</v>
      </c>
    </row>
    <row r="29" spans="1:4" ht="15" customHeight="1">
      <c r="A29" s="5" t="s">
        <v>0</v>
      </c>
      <c r="B29" s="5" t="s">
        <v>1</v>
      </c>
      <c r="C29" s="38" t="s">
        <v>2</v>
      </c>
      <c r="D29" s="5" t="s">
        <v>64</v>
      </c>
    </row>
    <row r="30" spans="1:4" ht="15" customHeight="1">
      <c r="A30" s="4" t="s">
        <v>133</v>
      </c>
      <c r="B30" s="4" t="s">
        <v>134</v>
      </c>
      <c r="C30" s="4" t="s">
        <v>132</v>
      </c>
      <c r="D30" s="39" t="s">
        <v>135</v>
      </c>
    </row>
    <row r="31" spans="1:4" ht="15" customHeight="1">
      <c r="A31" s="4" t="s">
        <v>141</v>
      </c>
      <c r="B31" s="4" t="s">
        <v>140</v>
      </c>
      <c r="C31" s="4" t="s">
        <v>139</v>
      </c>
      <c r="D31" s="4" t="s">
        <v>138</v>
      </c>
    </row>
    <row r="32" spans="1:4" ht="15" customHeight="1">
      <c r="A32" s="4" t="s">
        <v>143</v>
      </c>
      <c r="B32" s="41" t="s">
        <v>144</v>
      </c>
      <c r="C32" s="4" t="s">
        <v>146</v>
      </c>
      <c r="D32" s="4" t="s">
        <v>142</v>
      </c>
    </row>
    <row r="33" spans="2:4" ht="15" customHeight="1">
      <c r="B33" s="4" t="s">
        <v>145</v>
      </c>
      <c r="C33" s="41" t="s">
        <v>150</v>
      </c>
      <c r="D33" s="4" t="s">
        <v>148</v>
      </c>
    </row>
    <row r="34" spans="2:4" ht="15" customHeight="1">
      <c r="B34" s="7"/>
      <c r="C34" s="7"/>
      <c r="D34" s="37"/>
    </row>
    <row r="35" ht="15" customHeight="1">
      <c r="B35" s="6" t="s">
        <v>86</v>
      </c>
    </row>
    <row r="36" ht="15" customHeight="1">
      <c r="B36" s="38" t="s">
        <v>65</v>
      </c>
    </row>
    <row r="37" ht="15" customHeight="1">
      <c r="B37" s="4" t="s">
        <v>136</v>
      </c>
    </row>
    <row r="38" ht="15" customHeight="1">
      <c r="B38" s="4" t="s">
        <v>137</v>
      </c>
    </row>
    <row r="39" ht="15" customHeight="1">
      <c r="B39" s="4" t="s">
        <v>147</v>
      </c>
    </row>
    <row r="40" ht="15" customHeight="1">
      <c r="B40" s="4" t="s">
        <v>149</v>
      </c>
    </row>
    <row r="41" s="7" customFormat="1" ht="15" customHeight="1">
      <c r="C41" s="37"/>
    </row>
    <row r="42" spans="1:4" s="7" customFormat="1" ht="18">
      <c r="A42" s="126" t="s">
        <v>82</v>
      </c>
      <c r="B42" s="126"/>
      <c r="C42" s="126"/>
      <c r="D42" s="126"/>
    </row>
    <row r="44" spans="1:4" ht="15" customHeight="1">
      <c r="A44" s="6" t="s">
        <v>90</v>
      </c>
      <c r="B44" s="6" t="s">
        <v>87</v>
      </c>
      <c r="C44" s="6" t="s">
        <v>88</v>
      </c>
      <c r="D44" s="6" t="s">
        <v>89</v>
      </c>
    </row>
    <row r="45" spans="1:4" ht="15" customHeight="1">
      <c r="A45" s="5" t="s">
        <v>0</v>
      </c>
      <c r="B45" s="5" t="s">
        <v>1</v>
      </c>
      <c r="C45" s="38" t="s">
        <v>2</v>
      </c>
      <c r="D45" s="38" t="s">
        <v>64</v>
      </c>
    </row>
    <row r="46" spans="1:4" ht="15" customHeight="1">
      <c r="A46" s="4" t="s">
        <v>151</v>
      </c>
      <c r="B46" s="4" t="s">
        <v>156</v>
      </c>
      <c r="C46" s="4" t="s">
        <v>161</v>
      </c>
      <c r="D46" s="4" t="s">
        <v>162</v>
      </c>
    </row>
    <row r="47" spans="1:4" ht="15" customHeight="1">
      <c r="A47" s="4" t="s">
        <v>159</v>
      </c>
      <c r="B47" s="4" t="s">
        <v>153</v>
      </c>
      <c r="C47" s="4" t="s">
        <v>157</v>
      </c>
      <c r="D47" s="4" t="s">
        <v>163</v>
      </c>
    </row>
    <row r="48" spans="1:4" ht="15" customHeight="1">
      <c r="A48" s="4" t="s">
        <v>164</v>
      </c>
      <c r="B48" s="4" t="s">
        <v>160</v>
      </c>
      <c r="C48" s="4" t="s">
        <v>154</v>
      </c>
      <c r="D48" s="4" t="s">
        <v>158</v>
      </c>
    </row>
    <row r="49" spans="1:4" ht="15" customHeight="1">
      <c r="A49" s="4" t="s">
        <v>190</v>
      </c>
      <c r="B49" s="4" t="s">
        <v>152</v>
      </c>
      <c r="C49" s="4" t="s">
        <v>165</v>
      </c>
      <c r="D49" s="4" t="s">
        <v>155</v>
      </c>
    </row>
    <row r="50" spans="1:4" ht="15" customHeight="1">
      <c r="A50" s="9"/>
      <c r="B50" s="9"/>
      <c r="C50" s="9"/>
      <c r="D50" s="12"/>
    </row>
    <row r="51" spans="1:4" s="7" customFormat="1" ht="18">
      <c r="A51" s="126" t="s">
        <v>83</v>
      </c>
      <c r="B51" s="126"/>
      <c r="C51" s="126"/>
      <c r="D51" s="126"/>
    </row>
    <row r="52" ht="15" customHeight="1">
      <c r="B52" s="9"/>
    </row>
    <row r="53" spans="1:3" ht="15" customHeight="1">
      <c r="A53" s="6" t="s">
        <v>91</v>
      </c>
      <c r="B53" s="6" t="s">
        <v>92</v>
      </c>
      <c r="C53" s="6" t="s">
        <v>93</v>
      </c>
    </row>
    <row r="54" spans="1:4" ht="15" customHeight="1">
      <c r="A54" s="5" t="s">
        <v>0</v>
      </c>
      <c r="B54" s="5" t="s">
        <v>1</v>
      </c>
      <c r="C54" s="5" t="s">
        <v>2</v>
      </c>
      <c r="D54" s="44"/>
    </row>
    <row r="55" spans="1:4" ht="15" customHeight="1">
      <c r="A55" s="4" t="s">
        <v>166</v>
      </c>
      <c r="B55" s="4" t="s">
        <v>167</v>
      </c>
      <c r="C55" s="4" t="s">
        <v>169</v>
      </c>
      <c r="D55" s="9"/>
    </row>
    <row r="56" spans="1:4" ht="15" customHeight="1">
      <c r="A56" s="4" t="s">
        <v>170</v>
      </c>
      <c r="B56" s="4" t="s">
        <v>171</v>
      </c>
      <c r="C56" s="4" t="s">
        <v>168</v>
      </c>
      <c r="D56" s="9"/>
    </row>
    <row r="57" spans="1:4" ht="15" customHeight="1">
      <c r="A57" s="4" t="s">
        <v>172</v>
      </c>
      <c r="B57" s="4" t="s">
        <v>173</v>
      </c>
      <c r="C57" s="4" t="s">
        <v>174</v>
      </c>
      <c r="D57" s="9"/>
    </row>
    <row r="58" ht="15" customHeight="1">
      <c r="C58" s="4" t="s">
        <v>191</v>
      </c>
    </row>
    <row r="70" ht="15" customHeight="1">
      <c r="C70" s="40"/>
    </row>
    <row r="71" ht="15" customHeight="1">
      <c r="C71" s="9"/>
    </row>
    <row r="72" ht="15" customHeight="1">
      <c r="C72" s="9"/>
    </row>
    <row r="73" ht="15" customHeight="1">
      <c r="C73" s="9"/>
    </row>
  </sheetData>
  <sheetProtection/>
  <mergeCells count="10">
    <mergeCell ref="A26:D26"/>
    <mergeCell ref="A51:D51"/>
    <mergeCell ref="A42:D42"/>
    <mergeCell ref="A3:D3"/>
    <mergeCell ref="A8:D8"/>
    <mergeCell ref="A1:D1"/>
    <mergeCell ref="A2:D2"/>
    <mergeCell ref="A4:D4"/>
    <mergeCell ref="A5:D5"/>
    <mergeCell ref="A17:D17"/>
  </mergeCells>
  <hyperlinks>
    <hyperlink ref="K15" r:id="rId1" display="jevers7@hotmail.com"/>
    <hyperlink ref="K75" r:id="rId2" display="jevers7@hotmail.com"/>
    <hyperlink ref="C69"/>
    <hyperlink ref="K7" r:id="rId3" display="karolann@sixeads.com"/>
    <hyperlink ref="K13" r:id="rId4" display="karolann@sixeads.com"/>
    <hyperlink ref="C7"/>
    <hyperlink ref="B7"/>
    <hyperlink ref="K58" r:id="rId5" display="tmsmith14@cox.net"/>
    <hyperlink ref="L10" r:id="rId6" display="jim@jimsmithcpa.com"/>
    <hyperlink ref="K8" r:id="rId7" display="NOTLAW106@aol.com"/>
    <hyperlink ref="K65523" r:id="rId8" display="lonestarsi@aol.com"/>
    <hyperlink ref="K2" r:id="rId9" display="epvb11@sbcglobal.net"/>
    <hyperlink ref="K49" r:id="rId10" display="lleeper1@elp.rr.com"/>
    <hyperlink ref="K4" r:id="rId11" display="karolann@sixeads.com"/>
    <hyperlink ref="K9" r:id="rId12" display="paulg@durbinco.com"/>
    <hyperlink ref="K52" r:id="rId13" display="jevers7@hotmail.com"/>
    <hyperlink ref="K12" r:id="rId14" display="jevers7@hotmail.com"/>
    <hyperlink ref="K65524" r:id="rId15" display="jevers7@hotmail.com"/>
    <hyperlink ref="K56" r:id="rId16" display="jevers7@hotmail.com"/>
    <hyperlink ref="K5" r:id="rId17" display="bettyteston@hotmail.com"/>
    <hyperlink ref="K55" r:id="rId18" display="bonnersmith@cox.net"/>
    <hyperlink ref="K48" r:id="rId19" display="aaguirre@rapidfirevolleyball.com"/>
    <hyperlink ref="K3" r:id="rId20" display="lleeper1@elp.rr.com"/>
    <hyperlink ref="K65521" r:id="rId21" display="allen_harp@eogresources.com"/>
    <hyperlink ref="K57" r:id="rId22" display="mailto:sheri.lacy@swbell.net"/>
    <hyperlink ref="K77" r:id="rId23" display="morrispaul@cox.net"/>
    <hyperlink ref="C77"/>
    <hyperlink ref="K103" r:id="rId24" display="karolann@sixeads.com"/>
    <hyperlink ref="K89" r:id="rId25" display="allenharp221@cox.net"/>
    <hyperlink ref="K105" r:id="rId26" display="kimacs@nts-online.net"/>
    <hyperlink ref="K115" r:id="rId27" display="tmsmith14@cox.net"/>
    <hyperlink ref="K111" r:id="rId28" display="peralta@cableone.net"/>
    <hyperlink ref="K90" r:id="rId29" display="aruiz@echd.org"/>
    <hyperlink ref="K102" r:id="rId30" display="jslape@cox.net"/>
    <hyperlink ref="K107" r:id="rId31" display="lonestarsi@aol.com"/>
    <hyperlink ref="K96" r:id="rId32" display="epvb11@sbcglobal.net"/>
    <hyperlink ref="K110" r:id="rId33" display="karolann@sixeads.com"/>
    <hyperlink ref="K99" r:id="rId34" display="j.huseman@sbcglobal.net"/>
    <hyperlink ref="K100" r:id="rId35" display="jevers7@hotmail.com"/>
    <hyperlink ref="K92" r:id="rId36" display="bettyteston@hotmail.com"/>
    <hyperlink ref="K98" r:id="rId37" display="hulettdee@dalhart.k12.tx.us"/>
    <hyperlink ref="K95" r:id="rId38" display="dcrump@csstars.com"/>
    <hyperlink ref="K93" r:id="rId39" display="bonnersmith@cox.net"/>
    <hyperlink ref="K87" r:id="rId40" display="aaguirre@rapidfirevolleyball.com"/>
    <hyperlink ref="K106" r:id="rId41" display="lleeper1@elp.rr.com"/>
    <hyperlink ref="K88" r:id="rId42" display="allen_harp@eogresources.com"/>
    <hyperlink ref="K91" r:id="rId43" display="bdaumueller@swccnm.com"/>
    <hyperlink ref="K101" r:id="rId44" display="jim@jimsmithcpa.com"/>
    <hyperlink ref="K112" r:id="rId45" display="stahltr@ccvalve.com"/>
    <hyperlink ref="K79" r:id="rId46" display="aruiz@echd.org"/>
    <hyperlink ref="K47" r:id="rId47" display="aruiz@echd.org"/>
    <hyperlink ref="C25"/>
  </hyperlinks>
  <printOptions horizontalCentered="1" verticalCentered="1"/>
  <pageMargins left="0.25" right="0.25" top="0.23" bottom="0.24" header="0.22" footer="0.24"/>
  <pageSetup fitToHeight="1" fitToWidth="1" horizontalDpi="600" verticalDpi="600" orientation="portrait" scale="73" r:id="rId4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8">
      <selection activeCell="K12" sqref="K12:L12"/>
    </sheetView>
  </sheetViews>
  <sheetFormatPr defaultColWidth="9.140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Pools!D19</f>
        <v>Amarillo College Ct. 16</v>
      </c>
    </row>
    <row r="5" spans="1:2" s="46" customFormat="1" ht="14.25">
      <c r="A5" s="45" t="s">
        <v>4</v>
      </c>
      <c r="B5" s="46" t="str">
        <f>Pools!A17</f>
        <v>Division III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66</v>
      </c>
      <c r="D9" s="15"/>
      <c r="E9" s="15"/>
      <c r="F9" s="15"/>
      <c r="G9" s="15"/>
    </row>
    <row r="10" spans="1:7" ht="12.75">
      <c r="A10" s="15" t="s">
        <v>22</v>
      </c>
      <c r="B10" s="17">
        <v>16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JET 15 Collins</v>
      </c>
      <c r="C12" s="131"/>
      <c r="D12" s="130" t="str">
        <f>A16</f>
        <v>Amarillo Xtreme 15 Aftershock</v>
      </c>
      <c r="E12" s="132"/>
      <c r="F12" s="130" t="str">
        <f>A19</f>
        <v>JET 14 Hernandez</v>
      </c>
      <c r="G12" s="132"/>
      <c r="H12" s="133" t="str">
        <f>A22</f>
        <v>Amarillo Xtreme 14 Chaos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Pools!D21</f>
        <v>JET 15 Collins</v>
      </c>
      <c r="B13" s="135"/>
      <c r="C13" s="136"/>
      <c r="D13" s="57">
        <v>17</v>
      </c>
      <c r="E13" s="57">
        <v>25</v>
      </c>
      <c r="F13" s="57">
        <v>25</v>
      </c>
      <c r="G13" s="57">
        <v>21</v>
      </c>
      <c r="H13" s="57">
        <v>22</v>
      </c>
      <c r="I13" s="57">
        <v>25</v>
      </c>
      <c r="J13" s="141">
        <v>1</v>
      </c>
      <c r="K13" s="144">
        <v>2</v>
      </c>
      <c r="L13" s="145"/>
    </row>
    <row r="14" spans="1:12" s="47" customFormat="1" ht="24" customHeight="1">
      <c r="A14" s="142"/>
      <c r="B14" s="137"/>
      <c r="C14" s="138"/>
      <c r="D14" s="57">
        <v>25</v>
      </c>
      <c r="E14" s="57">
        <v>14</v>
      </c>
      <c r="F14" s="57">
        <v>25</v>
      </c>
      <c r="G14" s="57">
        <v>15</v>
      </c>
      <c r="H14" s="57">
        <v>14</v>
      </c>
      <c r="I14" s="57">
        <v>25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Pools!D22</f>
        <v>Amarillo Xtreme 15 Aftershock</v>
      </c>
      <c r="B16" s="58">
        <f>IF(E13&gt;0,E13," ")</f>
        <v>25</v>
      </c>
      <c r="C16" s="58">
        <f>IF(D13&gt;0,D13," ")</f>
        <v>17</v>
      </c>
      <c r="D16" s="135"/>
      <c r="E16" s="136"/>
      <c r="F16" s="57">
        <v>25</v>
      </c>
      <c r="G16" s="57">
        <v>16</v>
      </c>
      <c r="H16" s="57">
        <v>22</v>
      </c>
      <c r="I16" s="57">
        <v>25</v>
      </c>
      <c r="J16" s="141">
        <v>2</v>
      </c>
      <c r="K16" s="144">
        <v>3</v>
      </c>
      <c r="L16" s="145"/>
    </row>
    <row r="17" spans="1:12" s="47" customFormat="1" ht="24" customHeight="1">
      <c r="A17" s="142"/>
      <c r="B17" s="58">
        <f>IF(E14&gt;0,E14," ")</f>
        <v>14</v>
      </c>
      <c r="C17" s="58">
        <f>IF(D14&gt;0,D14," ")</f>
        <v>25</v>
      </c>
      <c r="D17" s="137"/>
      <c r="E17" s="138"/>
      <c r="F17" s="57">
        <v>25</v>
      </c>
      <c r="G17" s="57">
        <v>21</v>
      </c>
      <c r="H17" s="57">
        <v>21</v>
      </c>
      <c r="I17" s="57">
        <v>25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Pools!D23</f>
        <v>JET 14 Hernandez</v>
      </c>
      <c r="B19" s="58">
        <f>IF(G13&gt;0,G13," ")</f>
        <v>21</v>
      </c>
      <c r="C19" s="58">
        <f>IF(F13&gt;0,F13," ")</f>
        <v>25</v>
      </c>
      <c r="D19" s="58">
        <f>IF(G16&gt;0,G16," ")</f>
        <v>16</v>
      </c>
      <c r="E19" s="58">
        <f>IF(F16&gt;0,F16," ")</f>
        <v>25</v>
      </c>
      <c r="F19" s="59"/>
      <c r="G19" s="59"/>
      <c r="H19" s="57">
        <v>13</v>
      </c>
      <c r="I19" s="57">
        <v>25</v>
      </c>
      <c r="J19" s="141">
        <v>3</v>
      </c>
      <c r="K19" s="144">
        <v>4</v>
      </c>
      <c r="L19" s="145"/>
    </row>
    <row r="20" spans="1:12" s="47" customFormat="1" ht="24" customHeight="1">
      <c r="A20" s="142"/>
      <c r="B20" s="58">
        <f>IF(G14&gt;0,G14," ")</f>
        <v>15</v>
      </c>
      <c r="C20" s="58">
        <f>IF(F14&gt;0,F14," ")</f>
        <v>25</v>
      </c>
      <c r="D20" s="58">
        <f>IF(G17&gt;0,G17," ")</f>
        <v>21</v>
      </c>
      <c r="E20" s="58">
        <f>IF(F17&gt;0,F17," ")</f>
        <v>25</v>
      </c>
      <c r="F20" s="59"/>
      <c r="G20" s="59"/>
      <c r="H20" s="57">
        <v>11</v>
      </c>
      <c r="I20" s="57">
        <v>25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Pools!D24</f>
        <v>Amarillo Xtreme 14 Chaos</v>
      </c>
      <c r="B22" s="58">
        <f>IF(I13&gt;0,I13," ")</f>
        <v>25</v>
      </c>
      <c r="C22" s="58">
        <f>IF(H13&gt;0,H13," ")</f>
        <v>22</v>
      </c>
      <c r="D22" s="58">
        <f>IF(I16&gt;0,I16," ")</f>
        <v>25</v>
      </c>
      <c r="E22" s="58">
        <f>IF(H16&gt;0,H16," ")</f>
        <v>22</v>
      </c>
      <c r="F22" s="58">
        <f>IF(I19&gt;0,I19," ")</f>
        <v>25</v>
      </c>
      <c r="G22" s="58">
        <f>IF(H19&gt;0,H19," ")</f>
        <v>13</v>
      </c>
      <c r="H22" s="135"/>
      <c r="I22" s="136"/>
      <c r="J22" s="141">
        <v>4</v>
      </c>
      <c r="K22" s="144">
        <v>1</v>
      </c>
      <c r="L22" s="145"/>
    </row>
    <row r="23" spans="1:12" s="47" customFormat="1" ht="24" customHeight="1">
      <c r="A23" s="142"/>
      <c r="B23" s="58">
        <f>IF(I14&gt;0,I14," ")</f>
        <v>25</v>
      </c>
      <c r="C23" s="58">
        <f>IF(H14&gt;0,H14," ")</f>
        <v>14</v>
      </c>
      <c r="D23" s="58">
        <f>IF(I17&gt;0,I17," ")</f>
        <v>25</v>
      </c>
      <c r="E23" s="58">
        <f>IF(H17&gt;0,H17," ")</f>
        <v>21</v>
      </c>
      <c r="F23" s="58">
        <f>IF(I20&gt;0,I20," ")</f>
        <v>25</v>
      </c>
      <c r="G23" s="58">
        <f>IF(H20&gt;0,H20," ")</f>
        <v>11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JET 15 Collins</v>
      </c>
      <c r="B28" s="151">
        <v>3</v>
      </c>
      <c r="C28" s="152"/>
      <c r="D28" s="151">
        <v>3</v>
      </c>
      <c r="E28" s="152"/>
      <c r="F28" s="151" t="s">
        <v>212</v>
      </c>
      <c r="G28" s="152"/>
      <c r="H28" s="60"/>
      <c r="I28" s="61">
        <f>D13+D14+D15+F13+F14+F15+H13+H14+H15</f>
        <v>128</v>
      </c>
      <c r="J28" s="61">
        <f>E13+E14+E15+G13+G14+G15+I13+I14+I15</f>
        <v>125</v>
      </c>
      <c r="K28" s="61">
        <f>I28-J28</f>
        <v>3</v>
      </c>
    </row>
    <row r="29" spans="1:11" ht="24" customHeight="1">
      <c r="A29" s="2" t="str">
        <f>A16</f>
        <v>Amarillo Xtreme 15 Aftershock</v>
      </c>
      <c r="B29" s="151">
        <v>3</v>
      </c>
      <c r="C29" s="152"/>
      <c r="D29" s="151">
        <v>3</v>
      </c>
      <c r="E29" s="152"/>
      <c r="F29" s="151" t="s">
        <v>213</v>
      </c>
      <c r="G29" s="152"/>
      <c r="H29" s="60"/>
      <c r="I29" s="61">
        <f>B16+B17+B18+F16+F17+F18+H16+H17+H18</f>
        <v>132</v>
      </c>
      <c r="J29" s="61">
        <f>C16+C17+C18+G16+G17+G18+I16+I17+I18</f>
        <v>129</v>
      </c>
      <c r="K29" s="61">
        <f>I29-J29</f>
        <v>3</v>
      </c>
    </row>
    <row r="30" spans="1:11" ht="24" customHeight="1">
      <c r="A30" s="2" t="str">
        <f>A19</f>
        <v>JET 14 Hernandez</v>
      </c>
      <c r="B30" s="151"/>
      <c r="C30" s="152"/>
      <c r="D30" s="151"/>
      <c r="E30" s="152"/>
      <c r="F30" s="151"/>
      <c r="G30" s="152"/>
      <c r="H30" s="60"/>
      <c r="I30" s="61">
        <f>B19+B20+B21+D19+D20+D21+H19+H20+H21</f>
        <v>97</v>
      </c>
      <c r="J30" s="61">
        <f>C19+C20+C21+E19+E20+E21+I19+I20+I21</f>
        <v>150</v>
      </c>
      <c r="K30" s="61">
        <f>I30-J30</f>
        <v>-53</v>
      </c>
    </row>
    <row r="31" spans="1:11" ht="24" customHeight="1">
      <c r="A31" s="2" t="str">
        <f>A22</f>
        <v>Amarillo Xtreme 14 Chaos</v>
      </c>
      <c r="B31" s="151"/>
      <c r="C31" s="152"/>
      <c r="D31" s="151"/>
      <c r="E31" s="152"/>
      <c r="F31" s="151"/>
      <c r="G31" s="152"/>
      <c r="H31" s="60"/>
      <c r="I31" s="61">
        <f>B22+B23+B24+D22+D23+D24+F22+F23+F24</f>
        <v>150</v>
      </c>
      <c r="J31" s="61">
        <f>C22+C23+C24+E22+E23+E24+G22+G23+G24</f>
        <v>103</v>
      </c>
      <c r="K31" s="61">
        <f>I31-J31</f>
        <v>47</v>
      </c>
    </row>
    <row r="32" spans="1:11" ht="12.75">
      <c r="A32" s="12"/>
      <c r="B32" s="153">
        <f>SUM(B28:C31)</f>
        <v>6</v>
      </c>
      <c r="C32" s="153"/>
      <c r="D32" s="153">
        <f>SUM(D28:E31)</f>
        <v>6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507</v>
      </c>
      <c r="J32" s="62">
        <f>SUM(J28:J31)</f>
        <v>507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97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JET 15 Collins</v>
      </c>
      <c r="C35" s="132"/>
      <c r="D35" s="130" t="str">
        <f>A30</f>
        <v>JET 14 Hernandez</v>
      </c>
      <c r="E35" s="132"/>
      <c r="F35" s="154" t="str">
        <f>A16</f>
        <v>Amarillo Xtreme 15 Aftershock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Amarillo Xtreme 15 Aftershock</v>
      </c>
      <c r="C36" s="132"/>
      <c r="D36" s="130" t="str">
        <f>A22</f>
        <v>Amarillo Xtreme 14 Chaos</v>
      </c>
      <c r="E36" s="132"/>
      <c r="F36" s="154" t="str">
        <f>A13</f>
        <v>JET 15 Collins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JET 15 Collins</v>
      </c>
      <c r="C37" s="132"/>
      <c r="D37" s="130" t="str">
        <f>A31</f>
        <v>Amarillo Xtreme 14 Chaos</v>
      </c>
      <c r="E37" s="132"/>
      <c r="F37" s="154" t="str">
        <f>A30</f>
        <v>JET 14 Hernandez</v>
      </c>
      <c r="G37" s="154"/>
      <c r="I37" s="155" t="s">
        <v>98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Amarillo Xtreme 15 Aftershock</v>
      </c>
      <c r="C38" s="132"/>
      <c r="D38" s="130" t="str">
        <f>A30</f>
        <v>JET 14 Hernandez</v>
      </c>
      <c r="E38" s="132"/>
      <c r="F38" s="154" t="str">
        <f>A28</f>
        <v>JET 15 Collins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JET 14 Hernandez</v>
      </c>
      <c r="C39" s="132"/>
      <c r="D39" s="130" t="str">
        <f>A31</f>
        <v>Amarillo Xtreme 14 Chaos</v>
      </c>
      <c r="E39" s="132"/>
      <c r="F39" s="154" t="str">
        <f>A16</f>
        <v>Amarillo Xtreme 15 Aftershock</v>
      </c>
      <c r="G39" s="154"/>
    </row>
    <row r="40" spans="1:7" ht="18" customHeight="1">
      <c r="A40" s="3" t="s">
        <v>25</v>
      </c>
      <c r="B40" s="130" t="str">
        <f>A13</f>
        <v>JET 15 Collins</v>
      </c>
      <c r="C40" s="132"/>
      <c r="D40" s="130" t="str">
        <f>A29</f>
        <v>Amarillo Xtreme 15 Aftershock</v>
      </c>
      <c r="E40" s="132"/>
      <c r="F40" s="154" t="str">
        <f>A22</f>
        <v>Amarillo Xtreme 14 Chaos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B32">
      <selection activeCell="E34" sqref="E34"/>
    </sheetView>
  </sheetViews>
  <sheetFormatPr defaultColWidth="9.140625" defaultRowHeight="12.75"/>
  <cols>
    <col min="1" max="1" width="22.7109375" style="0" customWidth="1"/>
    <col min="2" max="4" width="31.7109375" style="0" customWidth="1"/>
    <col min="5" max="5" width="22.7109375" style="0" customWidth="1"/>
  </cols>
  <sheetData>
    <row r="1" spans="1:5" ht="18">
      <c r="A1" s="126" t="str">
        <f>Pools!A1</f>
        <v>AEV Pre Season Tournament</v>
      </c>
      <c r="B1" s="126"/>
      <c r="C1" s="126"/>
      <c r="D1" s="126"/>
      <c r="E1" s="126"/>
    </row>
    <row r="2" spans="1:5" ht="18">
      <c r="A2" s="128">
        <f>Pools!A2</f>
        <v>43443</v>
      </c>
      <c r="B2" s="128"/>
      <c r="C2" s="128"/>
      <c r="D2" s="128"/>
      <c r="E2" s="128"/>
    </row>
    <row r="3" spans="1:5" ht="18">
      <c r="A3" s="162"/>
      <c r="B3" s="162"/>
      <c r="C3" s="162"/>
      <c r="D3" s="8"/>
      <c r="E3" s="8"/>
    </row>
    <row r="4" spans="1:5" ht="20.25">
      <c r="A4" s="161" t="str">
        <f>Pools!A17</f>
        <v>Division III</v>
      </c>
      <c r="B4" s="161"/>
      <c r="C4" s="161"/>
      <c r="D4" s="161"/>
      <c r="E4" s="161"/>
    </row>
    <row r="5" spans="1:5" ht="20.25">
      <c r="A5" s="161" t="s">
        <v>29</v>
      </c>
      <c r="B5" s="161"/>
      <c r="C5" s="161"/>
      <c r="D5" s="161"/>
      <c r="E5" s="161"/>
    </row>
    <row r="7" spans="1:5" ht="15">
      <c r="A7" s="159" t="str">
        <f>Pools!A19</f>
        <v>Amarillo College Ct. 13</v>
      </c>
      <c r="B7" s="159"/>
      <c r="C7" s="32" t="s">
        <v>53</v>
      </c>
      <c r="D7" s="160" t="str">
        <f>Pools!B19</f>
        <v>Amarillo College Ct. 14</v>
      </c>
      <c r="E7" s="160"/>
    </row>
    <row r="9" spans="1:6" ht="15">
      <c r="A9" s="158" t="s">
        <v>52</v>
      </c>
      <c r="B9" s="158"/>
      <c r="C9" s="158"/>
      <c r="D9" s="158"/>
      <c r="E9" s="158"/>
      <c r="F9" s="33"/>
    </row>
    <row r="11" ht="12.75">
      <c r="A11" s="12"/>
    </row>
    <row r="12" ht="12.75">
      <c r="B12" t="s">
        <v>214</v>
      </c>
    </row>
    <row r="13" ht="15" customHeight="1">
      <c r="B13" s="18" t="s">
        <v>30</v>
      </c>
    </row>
    <row r="14" ht="15" customHeight="1">
      <c r="B14" s="19"/>
    </row>
    <row r="15" spans="1:2" ht="15" customHeight="1">
      <c r="A15" s="31"/>
      <c r="B15" s="23" t="s">
        <v>36</v>
      </c>
    </row>
    <row r="16" spans="1:3" ht="15" customHeight="1">
      <c r="A16" s="31"/>
      <c r="B16" s="34" t="str">
        <f>A7</f>
        <v>Amarillo College Ct. 13</v>
      </c>
      <c r="C16" t="s">
        <v>214</v>
      </c>
    </row>
    <row r="17" spans="1:3" ht="15" customHeight="1">
      <c r="A17" s="31"/>
      <c r="B17" s="25" t="s">
        <v>46</v>
      </c>
      <c r="C17" s="19" t="s">
        <v>220</v>
      </c>
    </row>
    <row r="18" spans="1:3" ht="15" customHeight="1">
      <c r="A18" s="16"/>
      <c r="B18" s="20"/>
      <c r="C18" s="20"/>
    </row>
    <row r="19" spans="1:3" ht="15" customHeight="1">
      <c r="A19" s="16"/>
      <c r="B19" s="21" t="s">
        <v>32</v>
      </c>
      <c r="C19" s="20"/>
    </row>
    <row r="20" spans="1:3" ht="15" customHeight="1">
      <c r="A20" s="16"/>
      <c r="B20" t="s">
        <v>215</v>
      </c>
      <c r="C20" s="20"/>
    </row>
    <row r="21" spans="1:3" ht="15" customHeight="1">
      <c r="A21" s="31"/>
      <c r="C21" s="23" t="s">
        <v>39</v>
      </c>
    </row>
    <row r="22" spans="1:4" ht="15" customHeight="1">
      <c r="A22" s="31"/>
      <c r="C22" s="23" t="str">
        <f>B16</f>
        <v>Amarillo College Ct. 13</v>
      </c>
      <c r="D22" s="22" t="s">
        <v>214</v>
      </c>
    </row>
    <row r="23" spans="1:4" ht="15" customHeight="1">
      <c r="A23" s="31"/>
      <c r="C23" s="26" t="s">
        <v>37</v>
      </c>
      <c r="D23" s="19" t="s">
        <v>225</v>
      </c>
    </row>
    <row r="24" spans="1:4" ht="15" customHeight="1">
      <c r="A24" s="31"/>
      <c r="B24" t="s">
        <v>216</v>
      </c>
      <c r="C24" s="20"/>
      <c r="D24" s="20"/>
    </row>
    <row r="25" spans="1:4" ht="15" customHeight="1">
      <c r="A25" s="31"/>
      <c r="B25" s="24" t="s">
        <v>33</v>
      </c>
      <c r="C25" s="20"/>
      <c r="D25" s="20"/>
    </row>
    <row r="26" spans="1:4" ht="15" customHeight="1">
      <c r="A26" s="31"/>
      <c r="B26" s="19"/>
      <c r="C26" s="20"/>
      <c r="D26" s="20"/>
    </row>
    <row r="27" spans="1:4" ht="15" customHeight="1">
      <c r="A27" s="31"/>
      <c r="B27" s="23" t="s">
        <v>38</v>
      </c>
      <c r="C27" s="20"/>
      <c r="D27" s="20"/>
    </row>
    <row r="28" spans="1:4" ht="15" customHeight="1">
      <c r="A28" s="31"/>
      <c r="B28" s="23" t="str">
        <f>B16</f>
        <v>Amarillo College Ct. 13</v>
      </c>
      <c r="C28" s="27" t="s">
        <v>216</v>
      </c>
      <c r="D28" s="20"/>
    </row>
    <row r="29" spans="1:4" ht="15" customHeight="1">
      <c r="A29" s="31"/>
      <c r="B29" s="26" t="s">
        <v>37</v>
      </c>
      <c r="C29" t="s">
        <v>221</v>
      </c>
      <c r="D29" s="20"/>
    </row>
    <row r="30" spans="1:4" ht="15" customHeight="1">
      <c r="A30" s="31"/>
      <c r="B30" s="20"/>
      <c r="D30" s="20"/>
    </row>
    <row r="31" spans="1:4" ht="15" customHeight="1">
      <c r="A31" s="31"/>
      <c r="B31" s="21" t="s">
        <v>70</v>
      </c>
      <c r="D31" s="20"/>
    </row>
    <row r="32" spans="1:4" ht="15" customHeight="1">
      <c r="A32" s="31"/>
      <c r="B32" s="26" t="s">
        <v>129</v>
      </c>
      <c r="D32" s="20"/>
    </row>
    <row r="33" spans="1:4" ht="15" customHeight="1">
      <c r="A33" s="31"/>
      <c r="D33" s="23" t="s">
        <v>40</v>
      </c>
    </row>
    <row r="34" spans="1:5" ht="15" customHeight="1">
      <c r="A34" s="31"/>
      <c r="D34" s="23" t="str">
        <f>C22</f>
        <v>Amarillo College Ct. 13</v>
      </c>
      <c r="E34" s="22" t="s">
        <v>217</v>
      </c>
    </row>
    <row r="35" spans="1:5" ht="15" customHeight="1">
      <c r="A35" s="31"/>
      <c r="D35" s="26" t="s">
        <v>37</v>
      </c>
      <c r="E35" s="1" t="s">
        <v>100</v>
      </c>
    </row>
    <row r="36" spans="1:5" ht="15" customHeight="1">
      <c r="A36" s="31"/>
      <c r="B36" t="s">
        <v>217</v>
      </c>
      <c r="D36" s="20"/>
      <c r="E36" t="s">
        <v>226</v>
      </c>
    </row>
    <row r="37" spans="1:4" ht="15" customHeight="1">
      <c r="A37" s="31"/>
      <c r="B37" s="18" t="s">
        <v>34</v>
      </c>
      <c r="D37" s="20"/>
    </row>
    <row r="38" spans="1:4" ht="15" customHeight="1">
      <c r="A38" s="31"/>
      <c r="B38" s="19"/>
      <c r="D38" s="20"/>
    </row>
    <row r="39" spans="1:4" ht="15" customHeight="1">
      <c r="A39" s="31"/>
      <c r="B39" s="23" t="s">
        <v>38</v>
      </c>
      <c r="D39" s="20"/>
    </row>
    <row r="40" spans="1:4" ht="15" customHeight="1">
      <c r="A40" s="31"/>
      <c r="B40" s="34" t="str">
        <f>D7</f>
        <v>Amarillo College Ct. 14</v>
      </c>
      <c r="C40" s="22" t="s">
        <v>217</v>
      </c>
      <c r="D40" s="20"/>
    </row>
    <row r="41" spans="1:4" ht="15" customHeight="1">
      <c r="A41" s="31"/>
      <c r="B41" s="26" t="s">
        <v>37</v>
      </c>
      <c r="C41" s="19" t="s">
        <v>222</v>
      </c>
      <c r="D41" s="20"/>
    </row>
    <row r="42" spans="1:4" ht="15" customHeight="1">
      <c r="A42" s="31"/>
      <c r="B42" s="20"/>
      <c r="C42" s="20"/>
      <c r="D42" s="20"/>
    </row>
    <row r="43" spans="1:4" ht="15" customHeight="1">
      <c r="A43" s="31"/>
      <c r="B43" s="29" t="s">
        <v>72</v>
      </c>
      <c r="C43" s="20"/>
      <c r="D43" s="20"/>
    </row>
    <row r="44" spans="1:4" ht="15" customHeight="1">
      <c r="A44" s="31"/>
      <c r="B44" t="s">
        <v>218</v>
      </c>
      <c r="C44" s="20"/>
      <c r="D44" s="20"/>
    </row>
    <row r="45" spans="1:4" ht="15" customHeight="1">
      <c r="A45" s="31"/>
      <c r="C45" s="23" t="s">
        <v>39</v>
      </c>
      <c r="D45" s="20"/>
    </row>
    <row r="46" spans="1:4" ht="15" customHeight="1">
      <c r="A46" s="31"/>
      <c r="C46" s="23" t="str">
        <f>B40</f>
        <v>Amarillo College Ct. 14</v>
      </c>
      <c r="D46" s="27" t="s">
        <v>217</v>
      </c>
    </row>
    <row r="47" spans="1:4" ht="15" customHeight="1">
      <c r="A47" s="31"/>
      <c r="C47" s="26" t="s">
        <v>37</v>
      </c>
      <c r="D47" t="s">
        <v>224</v>
      </c>
    </row>
    <row r="48" spans="1:3" ht="15" customHeight="1">
      <c r="A48" s="16"/>
      <c r="B48" t="s">
        <v>219</v>
      </c>
      <c r="C48" s="20"/>
    </row>
    <row r="49" spans="1:3" ht="15" customHeight="1">
      <c r="A49" s="16"/>
      <c r="B49" s="18" t="s">
        <v>35</v>
      </c>
      <c r="C49" s="20"/>
    </row>
    <row r="50" spans="1:3" ht="15" customHeight="1">
      <c r="A50" s="16"/>
      <c r="B50" s="19"/>
      <c r="C50" s="20"/>
    </row>
    <row r="51" spans="1:3" ht="15" customHeight="1">
      <c r="A51" s="31"/>
      <c r="B51" s="23" t="s">
        <v>36</v>
      </c>
      <c r="C51" s="20"/>
    </row>
    <row r="52" spans="1:3" ht="15" customHeight="1">
      <c r="A52" s="31"/>
      <c r="B52" s="23" t="str">
        <f>B40</f>
        <v>Amarillo College Ct. 14</v>
      </c>
      <c r="C52" s="27" t="s">
        <v>219</v>
      </c>
    </row>
    <row r="53" spans="1:3" ht="15" customHeight="1">
      <c r="A53" s="31"/>
      <c r="B53" s="25" t="s">
        <v>101</v>
      </c>
      <c r="C53" t="s">
        <v>223</v>
      </c>
    </row>
    <row r="54" ht="15" customHeight="1">
      <c r="B54" s="20"/>
    </row>
    <row r="55" ht="15" customHeight="1">
      <c r="B55" s="21" t="s">
        <v>31</v>
      </c>
    </row>
    <row r="56" ht="12.75">
      <c r="B56" t="s">
        <v>128</v>
      </c>
    </row>
  </sheetData>
  <sheetProtection/>
  <mergeCells count="8">
    <mergeCell ref="A9:E9"/>
    <mergeCell ref="A1:E1"/>
    <mergeCell ref="A2:E2"/>
    <mergeCell ref="A3:C3"/>
    <mergeCell ref="A4:E4"/>
    <mergeCell ref="A5:E5"/>
    <mergeCell ref="A7:B7"/>
    <mergeCell ref="D7:E7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zoomScalePageLayoutView="0" workbookViewId="0" topLeftCell="A37">
      <selection activeCell="C47" sqref="C47"/>
    </sheetView>
  </sheetViews>
  <sheetFormatPr defaultColWidth="9.140625" defaultRowHeight="12.75"/>
  <cols>
    <col min="1" max="1" width="18.7109375" style="0" customWidth="1"/>
    <col min="2" max="4" width="28.421875" style="0" bestFit="1" customWidth="1"/>
    <col min="5" max="5" width="24.7109375" style="0" customWidth="1"/>
  </cols>
  <sheetData>
    <row r="1" spans="1:5" ht="18">
      <c r="A1" s="126" t="str">
        <f>Pools!A1</f>
        <v>AEV Pre Season Tournament</v>
      </c>
      <c r="B1" s="126"/>
      <c r="C1" s="126"/>
      <c r="D1" s="126"/>
      <c r="E1" s="126"/>
    </row>
    <row r="2" spans="1:5" ht="18">
      <c r="A2" s="128">
        <f>Pools!A2</f>
        <v>43443</v>
      </c>
      <c r="B2" s="128"/>
      <c r="C2" s="128"/>
      <c r="D2" s="128"/>
      <c r="E2" s="128"/>
    </row>
    <row r="3" spans="1:5" ht="18">
      <c r="A3" s="164"/>
      <c r="B3" s="164"/>
      <c r="C3" s="164"/>
      <c r="D3" s="8"/>
      <c r="E3" s="8"/>
    </row>
    <row r="4" spans="1:5" ht="20.25">
      <c r="A4" s="161" t="str">
        <f>Pools!A17</f>
        <v>Division III</v>
      </c>
      <c r="B4" s="161"/>
      <c r="C4" s="161"/>
      <c r="D4" s="161"/>
      <c r="E4" s="161"/>
    </row>
    <row r="5" spans="1:5" ht="20.25">
      <c r="A5" s="161" t="s">
        <v>41</v>
      </c>
      <c r="B5" s="161"/>
      <c r="C5" s="161"/>
      <c r="D5" s="161"/>
      <c r="E5" s="161"/>
    </row>
    <row r="7" spans="1:5" ht="15">
      <c r="A7" s="159" t="str">
        <f>Pools!C19</f>
        <v>Amarillo College Ct. 15</v>
      </c>
      <c r="B7" s="159"/>
      <c r="C7" s="32" t="s">
        <v>53</v>
      </c>
      <c r="D7" s="160" t="str">
        <f>Pools!D19</f>
        <v>Amarillo College Ct. 16</v>
      </c>
      <c r="E7" s="160"/>
    </row>
    <row r="9" spans="1:6" ht="15">
      <c r="A9" s="158" t="s">
        <v>52</v>
      </c>
      <c r="B9" s="158"/>
      <c r="C9" s="158"/>
      <c r="D9" s="158"/>
      <c r="E9" s="158"/>
      <c r="F9" s="33"/>
    </row>
    <row r="11" ht="12.75">
      <c r="A11" s="12"/>
    </row>
    <row r="12" ht="12.75">
      <c r="B12" t="s">
        <v>123</v>
      </c>
    </row>
    <row r="13" ht="18" customHeight="1">
      <c r="B13" s="18" t="s">
        <v>42</v>
      </c>
    </row>
    <row r="14" ht="18" customHeight="1">
      <c r="B14" s="19"/>
    </row>
    <row r="15" spans="1:2" ht="18" customHeight="1">
      <c r="A15" s="31"/>
      <c r="B15" s="23" t="s">
        <v>36</v>
      </c>
    </row>
    <row r="16" spans="1:3" ht="18" customHeight="1">
      <c r="A16" s="31"/>
      <c r="B16" s="34" t="str">
        <f>A7</f>
        <v>Amarillo College Ct. 15</v>
      </c>
      <c r="C16" s="22" t="s">
        <v>123</v>
      </c>
    </row>
    <row r="17" spans="1:3" ht="18" customHeight="1">
      <c r="A17" s="31"/>
      <c r="B17" s="25"/>
      <c r="C17" s="19" t="s">
        <v>231</v>
      </c>
    </row>
    <row r="18" spans="1:3" ht="18" customHeight="1">
      <c r="A18" s="16"/>
      <c r="B18" s="20"/>
      <c r="C18" s="20"/>
    </row>
    <row r="19" spans="1:3" ht="18" customHeight="1">
      <c r="A19" s="16"/>
      <c r="B19" s="21" t="s">
        <v>48</v>
      </c>
      <c r="C19" s="20"/>
    </row>
    <row r="20" spans="1:3" ht="18" customHeight="1">
      <c r="A20" s="16"/>
      <c r="B20" t="s">
        <v>227</v>
      </c>
      <c r="C20" s="20"/>
    </row>
    <row r="21" spans="1:3" ht="18" customHeight="1">
      <c r="A21" s="31"/>
      <c r="C21" s="23" t="s">
        <v>39</v>
      </c>
    </row>
    <row r="22" spans="1:4" ht="18" customHeight="1">
      <c r="A22" s="31"/>
      <c r="C22" s="23" t="str">
        <f>B16</f>
        <v>Amarillo College Ct. 15</v>
      </c>
      <c r="D22" s="22" t="s">
        <v>123</v>
      </c>
    </row>
    <row r="23" spans="1:4" ht="18" customHeight="1">
      <c r="A23" s="31"/>
      <c r="C23" s="26" t="s">
        <v>37</v>
      </c>
      <c r="D23" s="19" t="s">
        <v>233</v>
      </c>
    </row>
    <row r="24" spans="1:4" ht="18" customHeight="1">
      <c r="A24" s="31"/>
      <c r="B24" t="s">
        <v>228</v>
      </c>
      <c r="C24" s="20"/>
      <c r="D24" s="20"/>
    </row>
    <row r="25" spans="1:4" ht="18" customHeight="1">
      <c r="A25" s="31"/>
      <c r="B25" s="24" t="s">
        <v>49</v>
      </c>
      <c r="C25" s="20"/>
      <c r="D25" s="20"/>
    </row>
    <row r="26" spans="1:4" ht="18" customHeight="1">
      <c r="A26" s="31"/>
      <c r="B26" s="19"/>
      <c r="C26" s="20"/>
      <c r="D26" s="20"/>
    </row>
    <row r="27" spans="1:4" ht="18" customHeight="1">
      <c r="A27" s="31"/>
      <c r="B27" s="23" t="s">
        <v>38</v>
      </c>
      <c r="C27" s="20"/>
      <c r="D27" s="20"/>
    </row>
    <row r="28" spans="1:4" ht="18" customHeight="1">
      <c r="A28" s="31"/>
      <c r="B28" s="23" t="str">
        <f>B16</f>
        <v>Amarillo College Ct. 15</v>
      </c>
      <c r="C28" s="27" t="s">
        <v>124</v>
      </c>
      <c r="D28" s="20"/>
    </row>
    <row r="29" spans="1:4" ht="18" customHeight="1">
      <c r="A29" s="31"/>
      <c r="B29" s="26" t="s">
        <v>37</v>
      </c>
      <c r="C29" t="s">
        <v>232</v>
      </c>
      <c r="D29" s="20"/>
    </row>
    <row r="30" spans="1:4" ht="18" customHeight="1">
      <c r="A30" s="31"/>
      <c r="B30" s="20"/>
      <c r="D30" s="20"/>
    </row>
    <row r="31" spans="1:4" ht="18" customHeight="1">
      <c r="A31" s="31"/>
      <c r="B31" s="21" t="s">
        <v>74</v>
      </c>
      <c r="D31" s="20"/>
    </row>
    <row r="32" spans="1:4" ht="18" customHeight="1">
      <c r="A32" s="31"/>
      <c r="B32" s="26" t="s">
        <v>124</v>
      </c>
      <c r="D32" s="20"/>
    </row>
    <row r="33" spans="1:4" ht="18" customHeight="1">
      <c r="A33" s="31"/>
      <c r="D33" s="23" t="s">
        <v>40</v>
      </c>
    </row>
    <row r="34" spans="1:5" ht="18" customHeight="1">
      <c r="A34" s="31"/>
      <c r="D34" s="23" t="str">
        <f>C22</f>
        <v>Amarillo College Ct. 15</v>
      </c>
      <c r="E34" s="22" t="s">
        <v>189</v>
      </c>
    </row>
    <row r="35" spans="1:5" ht="18" customHeight="1">
      <c r="A35" s="31"/>
      <c r="D35" s="26" t="s">
        <v>37</v>
      </c>
      <c r="E35" s="1" t="s">
        <v>103</v>
      </c>
    </row>
    <row r="36" spans="1:5" ht="18" customHeight="1">
      <c r="A36" s="31"/>
      <c r="B36" t="s">
        <v>125</v>
      </c>
      <c r="D36" s="20"/>
      <c r="E36" t="s">
        <v>237</v>
      </c>
    </row>
    <row r="37" spans="1:4" ht="18" customHeight="1">
      <c r="A37" s="31"/>
      <c r="B37" s="18" t="s">
        <v>43</v>
      </c>
      <c r="D37" s="20"/>
    </row>
    <row r="38" spans="1:4" ht="18" customHeight="1">
      <c r="A38" s="31"/>
      <c r="B38" s="19"/>
      <c r="D38" s="20"/>
    </row>
    <row r="39" spans="1:4" ht="18" customHeight="1">
      <c r="A39" s="31"/>
      <c r="B39" s="23" t="s">
        <v>38</v>
      </c>
      <c r="D39" s="20"/>
    </row>
    <row r="40" spans="1:4" ht="18" customHeight="1">
      <c r="A40" s="31"/>
      <c r="B40" s="34" t="str">
        <f>D7</f>
        <v>Amarillo College Ct. 16</v>
      </c>
      <c r="C40" s="22" t="s">
        <v>125</v>
      </c>
      <c r="D40" s="20"/>
    </row>
    <row r="41" spans="1:4" ht="18" customHeight="1">
      <c r="A41" s="31"/>
      <c r="B41" s="26" t="s">
        <v>37</v>
      </c>
      <c r="C41" s="19" t="s">
        <v>234</v>
      </c>
      <c r="D41" s="20"/>
    </row>
    <row r="42" spans="1:4" ht="18" customHeight="1">
      <c r="A42" s="31"/>
      <c r="B42" s="20"/>
      <c r="C42" s="20"/>
      <c r="D42" s="20"/>
    </row>
    <row r="43" spans="1:4" ht="18" customHeight="1">
      <c r="A43" s="31"/>
      <c r="B43" s="29" t="s">
        <v>77</v>
      </c>
      <c r="C43" s="20"/>
      <c r="D43" s="20"/>
    </row>
    <row r="44" spans="1:4" ht="18" customHeight="1">
      <c r="A44" s="31"/>
      <c r="B44" t="s">
        <v>229</v>
      </c>
      <c r="C44" s="20"/>
      <c r="D44" s="20"/>
    </row>
    <row r="45" spans="1:4" ht="18" customHeight="1">
      <c r="A45" s="31"/>
      <c r="C45" s="23" t="s">
        <v>39</v>
      </c>
      <c r="D45" s="20"/>
    </row>
    <row r="46" spans="1:4" ht="18" customHeight="1">
      <c r="A46" s="31"/>
      <c r="C46" s="23" t="str">
        <f>B40</f>
        <v>Amarillo College Ct. 16</v>
      </c>
      <c r="D46" s="27" t="s">
        <v>189</v>
      </c>
    </row>
    <row r="47" spans="1:4" ht="18" customHeight="1">
      <c r="A47" s="31"/>
      <c r="C47" s="26" t="s">
        <v>37</v>
      </c>
      <c r="D47" t="s">
        <v>236</v>
      </c>
    </row>
    <row r="48" spans="1:3" ht="18" customHeight="1">
      <c r="A48" s="16"/>
      <c r="B48" t="s">
        <v>189</v>
      </c>
      <c r="C48" s="20"/>
    </row>
    <row r="49" spans="1:3" ht="18" customHeight="1">
      <c r="A49" s="16"/>
      <c r="B49" s="18" t="s">
        <v>50</v>
      </c>
      <c r="C49" s="20"/>
    </row>
    <row r="50" spans="1:3" ht="18" customHeight="1">
      <c r="A50" s="16"/>
      <c r="B50" s="19"/>
      <c r="C50" s="20"/>
    </row>
    <row r="51" spans="1:3" ht="18" customHeight="1">
      <c r="A51" s="31"/>
      <c r="B51" s="23" t="s">
        <v>36</v>
      </c>
      <c r="C51" s="20"/>
    </row>
    <row r="52" spans="1:3" ht="18" customHeight="1">
      <c r="A52" s="31"/>
      <c r="B52" s="23" t="str">
        <f>B40</f>
        <v>Amarillo College Ct. 16</v>
      </c>
      <c r="C52" s="27" t="s">
        <v>189</v>
      </c>
    </row>
    <row r="53" spans="1:3" ht="18" customHeight="1">
      <c r="A53" s="31"/>
      <c r="B53" s="25" t="s">
        <v>99</v>
      </c>
      <c r="C53" t="s">
        <v>235</v>
      </c>
    </row>
    <row r="54" ht="18" customHeight="1">
      <c r="B54" s="20"/>
    </row>
    <row r="55" ht="18" customHeight="1">
      <c r="B55" s="21" t="s">
        <v>44</v>
      </c>
    </row>
    <row r="56" ht="12.75">
      <c r="B56" t="s">
        <v>230</v>
      </c>
    </row>
    <row r="123" spans="1:5" ht="12.75">
      <c r="A123" s="84"/>
      <c r="B123" s="85"/>
      <c r="C123" s="84"/>
      <c r="D123" s="84"/>
      <c r="E123" s="84"/>
    </row>
    <row r="124" spans="1:5" ht="12.75">
      <c r="A124" s="84"/>
      <c r="B124" s="85"/>
      <c r="C124" s="84"/>
      <c r="D124" s="84"/>
      <c r="E124" s="84"/>
    </row>
    <row r="125" spans="1:5" ht="12.75">
      <c r="A125" s="84"/>
      <c r="B125" s="85"/>
      <c r="C125" s="84"/>
      <c r="D125" s="84"/>
      <c r="E125" s="84"/>
    </row>
    <row r="126" spans="1:5" ht="12.75">
      <c r="A126" s="84"/>
      <c r="B126" s="85"/>
      <c r="C126" s="84"/>
      <c r="D126" s="84"/>
      <c r="E126" s="84"/>
    </row>
    <row r="127" spans="1:5" ht="12.75">
      <c r="A127" s="84"/>
      <c r="B127" s="85"/>
      <c r="C127" s="84"/>
      <c r="D127" s="84"/>
      <c r="E127" s="84"/>
    </row>
    <row r="128" spans="1:5" ht="12.75">
      <c r="A128" s="84"/>
      <c r="B128" s="85"/>
      <c r="C128" s="84"/>
      <c r="D128" s="84"/>
      <c r="E128" s="84"/>
    </row>
    <row r="129" spans="1:5" ht="12.75">
      <c r="A129" s="84"/>
      <c r="B129" s="85"/>
      <c r="C129" s="84"/>
      <c r="D129" s="84"/>
      <c r="E129" s="84"/>
    </row>
    <row r="130" spans="1:5" ht="12.75">
      <c r="A130" s="84"/>
      <c r="B130" s="85"/>
      <c r="C130" s="84"/>
      <c r="D130" s="84"/>
      <c r="E130" s="84"/>
    </row>
    <row r="131" spans="1:5" ht="12.75">
      <c r="A131" s="84"/>
      <c r="B131" s="85"/>
      <c r="C131" s="84"/>
      <c r="D131" s="84"/>
      <c r="E131" s="84"/>
    </row>
    <row r="132" spans="1:5" ht="12.75">
      <c r="A132" s="84"/>
      <c r="B132" s="85"/>
      <c r="C132" s="84"/>
      <c r="D132" s="84"/>
      <c r="E132" s="84"/>
    </row>
    <row r="133" spans="1:5" ht="12.75">
      <c r="A133" s="84"/>
      <c r="B133" s="85"/>
      <c r="C133" s="84"/>
      <c r="D133" s="84"/>
      <c r="E133" s="84"/>
    </row>
    <row r="134" spans="1:5" ht="12.75">
      <c r="A134" s="84"/>
      <c r="B134" s="85"/>
      <c r="C134" s="84"/>
      <c r="D134" s="84"/>
      <c r="E134" s="84"/>
    </row>
    <row r="135" spans="1:5" ht="12.75">
      <c r="A135" s="84"/>
      <c r="B135" s="85"/>
      <c r="C135" s="84"/>
      <c r="D135" s="84"/>
      <c r="E135" s="84"/>
    </row>
  </sheetData>
  <sheetProtection/>
  <mergeCells count="8">
    <mergeCell ref="A1:E1"/>
    <mergeCell ref="A9:E9"/>
    <mergeCell ref="A2:E2"/>
    <mergeCell ref="A3:C3"/>
    <mergeCell ref="A4:E4"/>
    <mergeCell ref="A5:E5"/>
    <mergeCell ref="A7:B7"/>
    <mergeCell ref="D7:E7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0">
      <selection activeCell="I22" sqref="I22"/>
    </sheetView>
  </sheetViews>
  <sheetFormatPr defaultColWidth="9.140625" defaultRowHeight="12.75"/>
  <cols>
    <col min="1" max="1" width="38.7109375" style="0" bestFit="1" customWidth="1"/>
    <col min="2" max="7" width="15.7109375" style="0" customWidth="1"/>
    <col min="8" max="8" width="22.7109375" style="0" customWidth="1"/>
  </cols>
  <sheetData>
    <row r="1" spans="1:11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5" ht="15">
      <c r="A3" s="52"/>
      <c r="B3" s="54"/>
      <c r="C3" s="54"/>
      <c r="D3" s="52"/>
      <c r="E3" s="52"/>
    </row>
    <row r="4" spans="1:2" s="46" customFormat="1" ht="14.25">
      <c r="A4" s="45" t="s">
        <v>3</v>
      </c>
      <c r="B4" s="46" t="str">
        <f>Pools!A28</f>
        <v>San Jacinto High Ct. 19</v>
      </c>
    </row>
    <row r="5" spans="1:2" s="46" customFormat="1" ht="14.25">
      <c r="A5" s="45" t="s">
        <v>4</v>
      </c>
      <c r="B5" s="46" t="str">
        <f>Pools!A26</f>
        <v>Division IV</v>
      </c>
    </row>
    <row r="7" spans="1:11" s="10" customFormat="1" ht="15">
      <c r="A7" s="134" t="s">
        <v>78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9" spans="1:5" ht="12.75">
      <c r="A9" s="15" t="s">
        <v>21</v>
      </c>
      <c r="B9" s="56" t="s">
        <v>26</v>
      </c>
      <c r="D9" s="15"/>
      <c r="E9" s="15"/>
    </row>
    <row r="10" spans="1:5" ht="12.75">
      <c r="A10" s="15" t="s">
        <v>22</v>
      </c>
      <c r="B10" s="17">
        <v>19</v>
      </c>
      <c r="C10" s="17"/>
      <c r="D10" s="15"/>
      <c r="E10" s="15"/>
    </row>
    <row r="12" spans="1:10" s="1" customFormat="1" ht="12.75">
      <c r="A12" s="3" t="s">
        <v>5</v>
      </c>
      <c r="B12" s="130" t="str">
        <f>A13</f>
        <v>Amarillo Xtreme 14 Fusion</v>
      </c>
      <c r="C12" s="131"/>
      <c r="D12" s="130" t="str">
        <f>A16</f>
        <v>JET 13 Dunavin</v>
      </c>
      <c r="E12" s="132"/>
      <c r="F12" s="133" t="str">
        <f>A19</f>
        <v>AEV 131 Anslee</v>
      </c>
      <c r="G12" s="132"/>
      <c r="H12" s="3" t="s">
        <v>6</v>
      </c>
      <c r="I12" s="130" t="s">
        <v>7</v>
      </c>
      <c r="J12" s="132"/>
    </row>
    <row r="13" spans="1:10" s="47" customFormat="1" ht="24" customHeight="1">
      <c r="A13" s="141" t="str">
        <f>Pools!A30</f>
        <v>Amarillo Xtreme 14 Fusion</v>
      </c>
      <c r="B13" s="135"/>
      <c r="C13" s="136"/>
      <c r="D13" s="57">
        <v>25</v>
      </c>
      <c r="E13" s="57">
        <v>20</v>
      </c>
      <c r="F13" s="57">
        <v>25</v>
      </c>
      <c r="G13" s="57">
        <v>17</v>
      </c>
      <c r="H13" s="141">
        <v>1</v>
      </c>
      <c r="I13" s="144">
        <v>1</v>
      </c>
      <c r="J13" s="145"/>
    </row>
    <row r="14" spans="1:10" s="47" customFormat="1" ht="24" customHeight="1">
      <c r="A14" s="142"/>
      <c r="B14" s="137"/>
      <c r="C14" s="138"/>
      <c r="D14" s="57">
        <v>25</v>
      </c>
      <c r="E14" s="57">
        <v>15</v>
      </c>
      <c r="F14" s="57">
        <v>25</v>
      </c>
      <c r="G14" s="57">
        <v>8</v>
      </c>
      <c r="H14" s="142"/>
      <c r="I14" s="146"/>
      <c r="J14" s="147"/>
    </row>
    <row r="15" spans="1:10" s="47" customFormat="1" ht="24" customHeight="1">
      <c r="A15" s="143"/>
      <c r="B15" s="139"/>
      <c r="C15" s="140"/>
      <c r="D15" s="57">
        <v>20</v>
      </c>
      <c r="E15" s="57">
        <v>25</v>
      </c>
      <c r="F15" s="57">
        <v>25</v>
      </c>
      <c r="G15" s="57">
        <v>16</v>
      </c>
      <c r="H15" s="143"/>
      <c r="I15" s="148"/>
      <c r="J15" s="149"/>
    </row>
    <row r="16" spans="1:10" s="47" customFormat="1" ht="24" customHeight="1">
      <c r="A16" s="141" t="str">
        <f>Pools!A31</f>
        <v>JET 13 Dunavin</v>
      </c>
      <c r="B16" s="58">
        <f>IF(E13&gt;0,E13," ")</f>
        <v>20</v>
      </c>
      <c r="C16" s="58">
        <f>IF(D13&gt;0,D13," ")</f>
        <v>25</v>
      </c>
      <c r="D16" s="135"/>
      <c r="E16" s="136"/>
      <c r="F16" s="57">
        <v>25</v>
      </c>
      <c r="G16" s="57">
        <v>22</v>
      </c>
      <c r="H16" s="141">
        <v>2</v>
      </c>
      <c r="I16" s="144">
        <v>2</v>
      </c>
      <c r="J16" s="145"/>
    </row>
    <row r="17" spans="1:10" s="47" customFormat="1" ht="24" customHeight="1">
      <c r="A17" s="142"/>
      <c r="B17" s="58">
        <f>IF(E14&gt;0,E14," ")</f>
        <v>15</v>
      </c>
      <c r="C17" s="58">
        <f>IF(D14&gt;0,D14," ")</f>
        <v>25</v>
      </c>
      <c r="D17" s="137"/>
      <c r="E17" s="138"/>
      <c r="F17" s="57">
        <v>25</v>
      </c>
      <c r="G17" s="57">
        <v>17</v>
      </c>
      <c r="H17" s="142"/>
      <c r="I17" s="146"/>
      <c r="J17" s="147"/>
    </row>
    <row r="18" spans="1:10" s="47" customFormat="1" ht="24" customHeight="1">
      <c r="A18" s="143"/>
      <c r="B18" s="58">
        <f>IF(E15&gt;0,E15," ")</f>
        <v>25</v>
      </c>
      <c r="C18" s="58">
        <f>IF(D15&gt;0,D15," ")</f>
        <v>20</v>
      </c>
      <c r="D18" s="139"/>
      <c r="E18" s="140"/>
      <c r="F18" s="57">
        <v>25</v>
      </c>
      <c r="G18" s="57">
        <v>19</v>
      </c>
      <c r="H18" s="143"/>
      <c r="I18" s="148"/>
      <c r="J18" s="149"/>
    </row>
    <row r="19" spans="1:10" s="47" customFormat="1" ht="24" customHeight="1">
      <c r="A19" s="141" t="str">
        <f>Pools!A32</f>
        <v>AEV 131 Anslee</v>
      </c>
      <c r="B19" s="58">
        <f>IF(G13&gt;0,G13," ")</f>
        <v>17</v>
      </c>
      <c r="C19" s="58">
        <f>IF(F13&gt;0,F13," ")</f>
        <v>25</v>
      </c>
      <c r="D19" s="58">
        <f>IF(G16&gt;0,G16," ")</f>
        <v>22</v>
      </c>
      <c r="E19" s="58">
        <f>IF(F16&gt;0,F16," ")</f>
        <v>25</v>
      </c>
      <c r="F19" s="135"/>
      <c r="G19" s="136"/>
      <c r="H19" s="141">
        <v>3</v>
      </c>
      <c r="I19" s="144">
        <v>3</v>
      </c>
      <c r="J19" s="145"/>
    </row>
    <row r="20" spans="1:10" s="47" customFormat="1" ht="24" customHeight="1">
      <c r="A20" s="142"/>
      <c r="B20" s="58">
        <f>IF(G14&gt;0,G14," ")</f>
        <v>8</v>
      </c>
      <c r="C20" s="58">
        <f>IF(F14&gt;0,F14," ")</f>
        <v>25</v>
      </c>
      <c r="D20" s="58">
        <f>IF(G17&gt;0,G17," ")</f>
        <v>17</v>
      </c>
      <c r="E20" s="58">
        <f>IF(F17&gt;0,F17," ")</f>
        <v>25</v>
      </c>
      <c r="F20" s="137"/>
      <c r="G20" s="138"/>
      <c r="H20" s="142"/>
      <c r="I20" s="146"/>
      <c r="J20" s="147"/>
    </row>
    <row r="21" spans="1:10" s="47" customFormat="1" ht="24" customHeight="1">
      <c r="A21" s="143"/>
      <c r="B21" s="58">
        <f>IF(G15&gt;0,G15," ")</f>
        <v>16</v>
      </c>
      <c r="C21" s="58">
        <f>IF(F15&gt;0,F15," ")</f>
        <v>25</v>
      </c>
      <c r="D21" s="58">
        <f>IF(G18&gt;0,G18," ")</f>
        <v>19</v>
      </c>
      <c r="E21" s="58">
        <f>IF(F18&gt;0,F18," ")</f>
        <v>25</v>
      </c>
      <c r="F21" s="139"/>
      <c r="G21" s="140"/>
      <c r="H21" s="143"/>
      <c r="I21" s="148"/>
      <c r="J21" s="149"/>
    </row>
    <row r="22" spans="1:11" s="47" customFormat="1" ht="40.5" customHeight="1">
      <c r="A22"/>
      <c r="B22"/>
      <c r="C22"/>
      <c r="D22"/>
      <c r="E22"/>
      <c r="F22"/>
      <c r="G22"/>
      <c r="H22"/>
      <c r="I22"/>
      <c r="J22"/>
      <c r="K22"/>
    </row>
    <row r="23" spans="2:10" ht="12.75">
      <c r="B23" s="150" t="s">
        <v>8</v>
      </c>
      <c r="C23" s="150"/>
      <c r="D23" s="150"/>
      <c r="E23" s="150"/>
      <c r="F23" s="150" t="s">
        <v>9</v>
      </c>
      <c r="G23" s="150"/>
      <c r="H23" s="150"/>
      <c r="I23" s="150" t="s">
        <v>10</v>
      </c>
      <c r="J23" s="150"/>
    </row>
    <row r="24" spans="1:11" ht="12.75">
      <c r="A24" s="1"/>
      <c r="B24" s="130" t="s">
        <v>11</v>
      </c>
      <c r="C24" s="131"/>
      <c r="D24" s="131" t="s">
        <v>12</v>
      </c>
      <c r="E24" s="131"/>
      <c r="F24" s="131" t="s">
        <v>11</v>
      </c>
      <c r="G24" s="131"/>
      <c r="H24" s="13" t="s">
        <v>12</v>
      </c>
      <c r="I24" s="13" t="s">
        <v>13</v>
      </c>
      <c r="J24" s="13" t="s">
        <v>14</v>
      </c>
      <c r="K24" s="14" t="s">
        <v>15</v>
      </c>
    </row>
    <row r="25" spans="1:11" s="1" customFormat="1" ht="24" customHeight="1">
      <c r="A25" s="2" t="str">
        <f>A13</f>
        <v>Amarillo Xtreme 14 Fusion</v>
      </c>
      <c r="B25" s="151">
        <v>5</v>
      </c>
      <c r="C25" s="152"/>
      <c r="D25" s="151">
        <v>1</v>
      </c>
      <c r="E25" s="152"/>
      <c r="F25" s="151"/>
      <c r="G25" s="152"/>
      <c r="H25" s="60"/>
      <c r="I25" s="61">
        <f>IF(D13+D14+D15+F13+F14+F15=0,0,D13+D14+D15+F13+F14+F15)</f>
        <v>145</v>
      </c>
      <c r="J25" s="61">
        <f>E13+E14+E15+G13+G14+G15</f>
        <v>101</v>
      </c>
      <c r="K25" s="61">
        <f>I25-J25</f>
        <v>44</v>
      </c>
    </row>
    <row r="26" spans="1:11" ht="24" customHeight="1">
      <c r="A26" s="2" t="str">
        <f>A16</f>
        <v>JET 13 Dunavin</v>
      </c>
      <c r="B26" s="151">
        <v>4</v>
      </c>
      <c r="C26" s="152"/>
      <c r="D26" s="151">
        <v>2</v>
      </c>
      <c r="E26" s="152"/>
      <c r="F26" s="151"/>
      <c r="G26" s="152"/>
      <c r="H26" s="60"/>
      <c r="I26" s="61">
        <f>IF(B16+B17+B18+F16+F17+F18=0,0,B16+B17+B18+F16+F17+F18)</f>
        <v>135</v>
      </c>
      <c r="J26" s="61">
        <f>C16+C17+C18+G16+G17+G18</f>
        <v>128</v>
      </c>
      <c r="K26" s="61">
        <f>I26-J26</f>
        <v>7</v>
      </c>
    </row>
    <row r="27" spans="1:11" ht="24" customHeight="1">
      <c r="A27" s="2" t="str">
        <f>A19</f>
        <v>AEV 131 Anslee</v>
      </c>
      <c r="B27" s="151">
        <v>0</v>
      </c>
      <c r="C27" s="152"/>
      <c r="D27" s="151">
        <v>6</v>
      </c>
      <c r="E27" s="152"/>
      <c r="F27" s="151"/>
      <c r="G27" s="152"/>
      <c r="H27" s="60"/>
      <c r="I27" s="61">
        <f>B19+B20+B21+D19+D20+D21</f>
        <v>99</v>
      </c>
      <c r="J27" s="61">
        <f>C19+C20+C21+E19+E20+E21</f>
        <v>150</v>
      </c>
      <c r="K27" s="61">
        <f>I27-J27</f>
        <v>-51</v>
      </c>
    </row>
    <row r="28" spans="1:11" ht="12.75">
      <c r="A28" s="12"/>
      <c r="B28" s="153">
        <f>SUM(B25:C27)</f>
        <v>9</v>
      </c>
      <c r="C28" s="153"/>
      <c r="D28" s="153">
        <f>SUM(D25:E27)</f>
        <v>9</v>
      </c>
      <c r="E28" s="153"/>
      <c r="F28" s="153">
        <f>SUM(F25:G27)</f>
        <v>0</v>
      </c>
      <c r="G28" s="153"/>
      <c r="H28" s="62">
        <f>SUM(H25:H27)</f>
        <v>0</v>
      </c>
      <c r="I28" s="62">
        <f>SUM(I25:I27)</f>
        <v>379</v>
      </c>
      <c r="J28" s="62">
        <f>SUM(J25:J27)</f>
        <v>379</v>
      </c>
      <c r="K28" s="62">
        <f>SUM(K25:K27)</f>
        <v>0</v>
      </c>
    </row>
    <row r="29" ht="24" customHeight="1"/>
    <row r="30" spans="1:11" ht="24" customHeight="1">
      <c r="A30" s="3"/>
      <c r="B30" s="130" t="s">
        <v>16</v>
      </c>
      <c r="C30" s="132"/>
      <c r="D30" s="130" t="s">
        <v>16</v>
      </c>
      <c r="E30" s="132"/>
      <c r="F30" s="154" t="s">
        <v>17</v>
      </c>
      <c r="G30" s="154"/>
      <c r="H30" s="155" t="s">
        <v>79</v>
      </c>
      <c r="I30" s="155"/>
      <c r="J30" s="155"/>
      <c r="K30" s="155"/>
    </row>
    <row r="31" spans="1:11" ht="18" customHeight="1">
      <c r="A31" s="3" t="s">
        <v>18</v>
      </c>
      <c r="B31" s="130" t="str">
        <f>A13</f>
        <v>Amarillo Xtreme 14 Fusion</v>
      </c>
      <c r="C31" s="132"/>
      <c r="D31" s="130" t="str">
        <f>A19</f>
        <v>AEV 131 Anslee</v>
      </c>
      <c r="E31" s="132"/>
      <c r="F31" s="154" t="str">
        <f>A16</f>
        <v>JET 13 Dunavin</v>
      </c>
      <c r="G31" s="154"/>
      <c r="H31" s="155" t="s">
        <v>29</v>
      </c>
      <c r="I31" s="155"/>
      <c r="J31" s="155"/>
      <c r="K31" s="155"/>
    </row>
    <row r="32" spans="1:11" ht="18" customHeight="1">
      <c r="A32" s="3" t="s">
        <v>19</v>
      </c>
      <c r="B32" s="130" t="str">
        <f>A16</f>
        <v>JET 13 Dunavin</v>
      </c>
      <c r="C32" s="132"/>
      <c r="D32" s="130" t="str">
        <f>A19</f>
        <v>AEV 131 Anslee</v>
      </c>
      <c r="E32" s="132"/>
      <c r="F32" s="154" t="str">
        <f>A13</f>
        <v>Amarillo Xtreme 14 Fusion</v>
      </c>
      <c r="G32" s="154"/>
      <c r="H32" s="63"/>
      <c r="I32" s="63"/>
      <c r="J32" s="63"/>
      <c r="K32" s="63"/>
    </row>
    <row r="33" spans="1:11" ht="18" customHeight="1">
      <c r="A33" s="3" t="s">
        <v>20</v>
      </c>
      <c r="B33" s="130" t="str">
        <f>A13</f>
        <v>Amarillo Xtreme 14 Fusion</v>
      </c>
      <c r="C33" s="132"/>
      <c r="D33" s="130" t="str">
        <f>A16</f>
        <v>JET 13 Dunavin</v>
      </c>
      <c r="E33" s="132"/>
      <c r="F33" s="154" t="str">
        <f>A19</f>
        <v>AEV 131 Anslee</v>
      </c>
      <c r="G33" s="154"/>
      <c r="H33" s="155" t="s">
        <v>80</v>
      </c>
      <c r="I33" s="155"/>
      <c r="J33" s="155"/>
      <c r="K33" s="155"/>
    </row>
    <row r="34" spans="6:11" ht="18" customHeight="1">
      <c r="F34" s="12"/>
      <c r="G34" s="12"/>
      <c r="H34" s="155" t="s">
        <v>41</v>
      </c>
      <c r="I34" s="155"/>
      <c r="J34" s="155"/>
      <c r="K34" s="155"/>
    </row>
    <row r="35" spans="1:7" ht="18" customHeight="1">
      <c r="A35" s="156"/>
      <c r="B35" s="156"/>
      <c r="C35" s="156"/>
      <c r="D35" s="156"/>
      <c r="E35" s="156"/>
      <c r="F35" s="156"/>
      <c r="G35" s="16"/>
    </row>
    <row r="36" spans="1:7" ht="18" customHeight="1">
      <c r="A36" s="157" t="s">
        <v>63</v>
      </c>
      <c r="B36" s="157"/>
      <c r="C36" s="157"/>
      <c r="D36" s="157"/>
      <c r="E36" s="157"/>
      <c r="F36" s="157"/>
      <c r="G36" s="64"/>
    </row>
    <row r="37" ht="18" customHeight="1"/>
    <row r="38" ht="18" customHeight="1"/>
  </sheetData>
  <sheetProtection/>
  <mergeCells count="55">
    <mergeCell ref="A36:F36"/>
    <mergeCell ref="H30:K30"/>
    <mergeCell ref="H31:K31"/>
    <mergeCell ref="B33:C33"/>
    <mergeCell ref="D33:E33"/>
    <mergeCell ref="F33:G33"/>
    <mergeCell ref="H33:K33"/>
    <mergeCell ref="H34:K34"/>
    <mergeCell ref="A35:F35"/>
    <mergeCell ref="B32:C32"/>
    <mergeCell ref="B25:C25"/>
    <mergeCell ref="D25:E25"/>
    <mergeCell ref="F25:G25"/>
    <mergeCell ref="B26:C26"/>
    <mergeCell ref="D26:E26"/>
    <mergeCell ref="F26:G26"/>
    <mergeCell ref="B23:E23"/>
    <mergeCell ref="F23:H23"/>
    <mergeCell ref="I23:J23"/>
    <mergeCell ref="B24:C24"/>
    <mergeCell ref="D24:E24"/>
    <mergeCell ref="F24:G24"/>
    <mergeCell ref="A7:K7"/>
    <mergeCell ref="I12:J12"/>
    <mergeCell ref="H13:H15"/>
    <mergeCell ref="I13:J15"/>
    <mergeCell ref="H16:H18"/>
    <mergeCell ref="I16:J18"/>
    <mergeCell ref="B12:C12"/>
    <mergeCell ref="D12:E12"/>
    <mergeCell ref="F12:G1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7:C27"/>
    <mergeCell ref="D27:E27"/>
    <mergeCell ref="F27:G27"/>
    <mergeCell ref="A1:K1"/>
    <mergeCell ref="A2:K2"/>
    <mergeCell ref="A19:A21"/>
    <mergeCell ref="F19:G21"/>
    <mergeCell ref="H19:H21"/>
    <mergeCell ref="I19:J21"/>
    <mergeCell ref="A13:A15"/>
    <mergeCell ref="B13:C15"/>
    <mergeCell ref="A16:A18"/>
    <mergeCell ref="D16:E18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7">
      <selection activeCell="K25" sqref="K25"/>
    </sheetView>
  </sheetViews>
  <sheetFormatPr defaultColWidth="9.140625" defaultRowHeight="12.75"/>
  <cols>
    <col min="1" max="1" width="39.574218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Pools!B28</f>
        <v>San Jacinto Event Ct. 17</v>
      </c>
    </row>
    <row r="5" spans="1:2" s="46" customFormat="1" ht="14.25">
      <c r="A5" s="45" t="s">
        <v>4</v>
      </c>
      <c r="B5" s="46" t="str">
        <f>Pools!A26</f>
        <v>Division IV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27</v>
      </c>
      <c r="D9" s="15"/>
      <c r="E9" s="15"/>
      <c r="F9" s="15"/>
      <c r="G9" s="15"/>
    </row>
    <row r="10" spans="1:7" ht="12.75">
      <c r="A10" s="15" t="s">
        <v>22</v>
      </c>
      <c r="B10" s="17">
        <v>17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Amarillo Xtreme 14 Crossfire</v>
      </c>
      <c r="C12" s="131"/>
      <c r="D12" s="130" t="str">
        <f>A16</f>
        <v>TAV Amarillo 13 Cavalier</v>
      </c>
      <c r="E12" s="132"/>
      <c r="F12" s="130" t="str">
        <f>A19</f>
        <v>AEV 132 Selena</v>
      </c>
      <c r="G12" s="132"/>
      <c r="H12" s="133" t="str">
        <f>A22</f>
        <v>Amarillo Xtreme 13 Momentum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Pools!B30</f>
        <v>Amarillo Xtreme 14 Crossfire</v>
      </c>
      <c r="B13" s="135"/>
      <c r="C13" s="136"/>
      <c r="D13" s="57">
        <v>25</v>
      </c>
      <c r="E13" s="57">
        <v>22</v>
      </c>
      <c r="F13" s="57">
        <v>25</v>
      </c>
      <c r="G13" s="57">
        <v>9</v>
      </c>
      <c r="H13" s="57">
        <v>14</v>
      </c>
      <c r="I13" s="57">
        <v>25</v>
      </c>
      <c r="J13" s="141">
        <v>1</v>
      </c>
      <c r="K13" s="144">
        <v>3</v>
      </c>
      <c r="L13" s="145"/>
    </row>
    <row r="14" spans="1:12" s="47" customFormat="1" ht="24" customHeight="1">
      <c r="A14" s="142"/>
      <c r="B14" s="137"/>
      <c r="C14" s="138"/>
      <c r="D14" s="57">
        <v>21</v>
      </c>
      <c r="E14" s="57">
        <v>25</v>
      </c>
      <c r="F14" s="57">
        <v>25</v>
      </c>
      <c r="G14" s="57">
        <v>13</v>
      </c>
      <c r="H14" s="57">
        <v>7</v>
      </c>
      <c r="I14" s="57">
        <v>25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Pools!B31</f>
        <v>TAV Amarillo 13 Cavalier</v>
      </c>
      <c r="B16" s="58">
        <f>IF(E13&gt;0,E13," ")</f>
        <v>22</v>
      </c>
      <c r="C16" s="58">
        <f>IF(D13&gt;0,D13," ")</f>
        <v>25</v>
      </c>
      <c r="D16" s="135"/>
      <c r="E16" s="136"/>
      <c r="F16" s="57">
        <v>25</v>
      </c>
      <c r="G16" s="57">
        <v>7</v>
      </c>
      <c r="H16" s="57">
        <v>13</v>
      </c>
      <c r="I16" s="57">
        <v>25</v>
      </c>
      <c r="J16" s="141">
        <v>2</v>
      </c>
      <c r="K16" s="144">
        <v>2</v>
      </c>
      <c r="L16" s="145"/>
    </row>
    <row r="17" spans="1:12" s="47" customFormat="1" ht="24" customHeight="1">
      <c r="A17" s="142"/>
      <c r="B17" s="58">
        <f>IF(E14&gt;0,E14," ")</f>
        <v>25</v>
      </c>
      <c r="C17" s="58">
        <f>IF(D14&gt;0,D14," ")</f>
        <v>21</v>
      </c>
      <c r="D17" s="137"/>
      <c r="E17" s="138"/>
      <c r="F17" s="57">
        <v>25</v>
      </c>
      <c r="G17" s="57">
        <v>11</v>
      </c>
      <c r="H17" s="57">
        <v>15</v>
      </c>
      <c r="I17" s="57">
        <v>25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Pools!B32</f>
        <v>AEV 132 Selena</v>
      </c>
      <c r="B19" s="58">
        <f>IF(G13&gt;0,G13," ")</f>
        <v>9</v>
      </c>
      <c r="C19" s="58">
        <f>IF(F13&gt;0,F13," ")</f>
        <v>25</v>
      </c>
      <c r="D19" s="58">
        <f>IF(G16&gt;0,G16," ")</f>
        <v>7</v>
      </c>
      <c r="E19" s="58">
        <f>IF(F16&gt;0,F16," ")</f>
        <v>25</v>
      </c>
      <c r="F19" s="59"/>
      <c r="G19" s="59"/>
      <c r="H19" s="57">
        <v>7</v>
      </c>
      <c r="I19" s="57">
        <v>25</v>
      </c>
      <c r="J19" s="141">
        <v>3</v>
      </c>
      <c r="K19" s="144">
        <v>4</v>
      </c>
      <c r="L19" s="145"/>
    </row>
    <row r="20" spans="1:12" s="47" customFormat="1" ht="24" customHeight="1">
      <c r="A20" s="142"/>
      <c r="B20" s="58">
        <f>IF(G14&gt;0,G14," ")</f>
        <v>13</v>
      </c>
      <c r="C20" s="58">
        <f>IF(F14&gt;0,F14," ")</f>
        <v>25</v>
      </c>
      <c r="D20" s="58">
        <f>IF(G17&gt;0,G17," ")</f>
        <v>11</v>
      </c>
      <c r="E20" s="58">
        <f>IF(F17&gt;0,F17," ")</f>
        <v>25</v>
      </c>
      <c r="F20" s="59"/>
      <c r="G20" s="59"/>
      <c r="H20" s="57">
        <v>5</v>
      </c>
      <c r="I20" s="57">
        <v>25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Pools!B33</f>
        <v>Amarillo Xtreme 13 Momentum</v>
      </c>
      <c r="B22" s="58">
        <f>IF(I13&gt;0,I13," ")</f>
        <v>25</v>
      </c>
      <c r="C22" s="58">
        <f>IF(H13&gt;0,H13," ")</f>
        <v>14</v>
      </c>
      <c r="D22" s="58">
        <f>IF(I16&gt;0,I16," ")</f>
        <v>25</v>
      </c>
      <c r="E22" s="58">
        <f>IF(H16&gt;0,H16," ")</f>
        <v>13</v>
      </c>
      <c r="F22" s="58">
        <f>IF(I19&gt;0,I19," ")</f>
        <v>25</v>
      </c>
      <c r="G22" s="58">
        <f>IF(H19&gt;0,H19," ")</f>
        <v>7</v>
      </c>
      <c r="H22" s="135"/>
      <c r="I22" s="136"/>
      <c r="J22" s="141">
        <v>4</v>
      </c>
      <c r="K22" s="144">
        <v>1</v>
      </c>
      <c r="L22" s="145"/>
    </row>
    <row r="23" spans="1:12" s="47" customFormat="1" ht="24" customHeight="1">
      <c r="A23" s="142"/>
      <c r="B23" s="58">
        <f>IF(I14&gt;0,I14," ")</f>
        <v>25</v>
      </c>
      <c r="C23" s="58">
        <f>IF(H14&gt;0,H14," ")</f>
        <v>7</v>
      </c>
      <c r="D23" s="58">
        <f>IF(I17&gt;0,I17," ")</f>
        <v>25</v>
      </c>
      <c r="E23" s="58">
        <f>IF(H17&gt;0,H17," ")</f>
        <v>15</v>
      </c>
      <c r="F23" s="58">
        <f>IF(I20&gt;0,I20," ")</f>
        <v>25</v>
      </c>
      <c r="G23" s="58">
        <f>IF(H20&gt;0,H20," ")</f>
        <v>5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Amarillo Xtreme 14 Crossfire</v>
      </c>
      <c r="B28" s="151">
        <v>3</v>
      </c>
      <c r="C28" s="152"/>
      <c r="D28" s="151">
        <v>3</v>
      </c>
      <c r="E28" s="152"/>
      <c r="F28" s="151" t="s">
        <v>238</v>
      </c>
      <c r="G28" s="152"/>
      <c r="H28" s="60"/>
      <c r="I28" s="61">
        <f>D13+D14+D15+F13+F14+F15+H13+H14+H15</f>
        <v>117</v>
      </c>
      <c r="J28" s="61">
        <f>E13+E14+E15+G13+G14+G15+I13+I14+I15</f>
        <v>119</v>
      </c>
      <c r="K28" s="61">
        <f>I28-J28</f>
        <v>-2</v>
      </c>
    </row>
    <row r="29" spans="1:11" ht="24" customHeight="1">
      <c r="A29" s="2" t="str">
        <f>A16</f>
        <v>TAV Amarillo 13 Cavalier</v>
      </c>
      <c r="B29" s="151">
        <v>3</v>
      </c>
      <c r="C29" s="152"/>
      <c r="D29" s="151">
        <v>3</v>
      </c>
      <c r="E29" s="152"/>
      <c r="F29" s="151" t="s">
        <v>239</v>
      </c>
      <c r="G29" s="152"/>
      <c r="H29" s="60"/>
      <c r="I29" s="61">
        <f>B16+B17+B18+F16+F17+F18+H16+H17+H18</f>
        <v>125</v>
      </c>
      <c r="J29" s="61">
        <f>C16+C17+C18+G16+G17+G18+I16+I17+I18</f>
        <v>114</v>
      </c>
      <c r="K29" s="61">
        <f>I29-J29</f>
        <v>11</v>
      </c>
    </row>
    <row r="30" spans="1:11" ht="24" customHeight="1">
      <c r="A30" s="2" t="str">
        <f>A19</f>
        <v>AEV 132 Selena</v>
      </c>
      <c r="B30" s="151">
        <v>0</v>
      </c>
      <c r="C30" s="152"/>
      <c r="D30" s="151">
        <v>6</v>
      </c>
      <c r="E30" s="152"/>
      <c r="F30" s="151"/>
      <c r="G30" s="152"/>
      <c r="H30" s="60"/>
      <c r="I30" s="61">
        <f>B19+B20+B21+D19+D20+D21+H19+H20+H21</f>
        <v>52</v>
      </c>
      <c r="J30" s="61">
        <f>C19+C20+C21+E19+E20+E21+I19+I20+I21</f>
        <v>150</v>
      </c>
      <c r="K30" s="61">
        <f>I30-J30</f>
        <v>-98</v>
      </c>
    </row>
    <row r="31" spans="1:11" ht="24" customHeight="1">
      <c r="A31" s="2" t="str">
        <f>A22</f>
        <v>Amarillo Xtreme 13 Momentum</v>
      </c>
      <c r="B31" s="151">
        <v>6</v>
      </c>
      <c r="C31" s="152"/>
      <c r="D31" s="151">
        <v>0</v>
      </c>
      <c r="E31" s="152"/>
      <c r="F31" s="151"/>
      <c r="G31" s="152"/>
      <c r="H31" s="60"/>
      <c r="I31" s="61">
        <f>B22+B23+B24+D22+D23+D24+F22+F23+F24</f>
        <v>150</v>
      </c>
      <c r="J31" s="61">
        <f>C22+C23+C24+E22+E23+E24+G22+G23+G24</f>
        <v>61</v>
      </c>
      <c r="K31" s="61">
        <f>I31-J31</f>
        <v>89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444</v>
      </c>
      <c r="J32" s="62">
        <f>SUM(J28:J31)</f>
        <v>444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61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Amarillo Xtreme 14 Crossfire</v>
      </c>
      <c r="C35" s="132"/>
      <c r="D35" s="130" t="str">
        <f>A30</f>
        <v>AEV 132 Selena</v>
      </c>
      <c r="E35" s="132"/>
      <c r="F35" s="154" t="str">
        <f>A16</f>
        <v>TAV Amarillo 13 Cavalier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TAV Amarillo 13 Cavalier</v>
      </c>
      <c r="C36" s="132"/>
      <c r="D36" s="130" t="str">
        <f>A22</f>
        <v>Amarillo Xtreme 13 Momentum</v>
      </c>
      <c r="E36" s="132"/>
      <c r="F36" s="154" t="str">
        <f>A13</f>
        <v>Amarillo Xtreme 14 Crossfire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Amarillo Xtreme 14 Crossfire</v>
      </c>
      <c r="C37" s="132"/>
      <c r="D37" s="130" t="str">
        <f>A31</f>
        <v>Amarillo Xtreme 13 Momentum</v>
      </c>
      <c r="E37" s="132"/>
      <c r="F37" s="154" t="str">
        <f>A30</f>
        <v>AEV 132 Selena</v>
      </c>
      <c r="G37" s="154"/>
      <c r="I37" s="155" t="s">
        <v>62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TAV Amarillo 13 Cavalier</v>
      </c>
      <c r="C38" s="132"/>
      <c r="D38" s="130" t="str">
        <f>A30</f>
        <v>AEV 132 Selena</v>
      </c>
      <c r="E38" s="132"/>
      <c r="F38" s="154" t="str">
        <f>A28</f>
        <v>Amarillo Xtreme 14 Crossfire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AEV 132 Selena</v>
      </c>
      <c r="C39" s="132"/>
      <c r="D39" s="130" t="str">
        <f>A31</f>
        <v>Amarillo Xtreme 13 Momentum</v>
      </c>
      <c r="E39" s="132"/>
      <c r="F39" s="154" t="str">
        <f>A16</f>
        <v>TAV Amarillo 13 Cavalier</v>
      </c>
      <c r="G39" s="154"/>
    </row>
    <row r="40" spans="1:7" ht="18" customHeight="1">
      <c r="A40" s="3" t="s">
        <v>25</v>
      </c>
      <c r="B40" s="130" t="str">
        <f>A13</f>
        <v>Amarillo Xtreme 14 Crossfire</v>
      </c>
      <c r="C40" s="132"/>
      <c r="D40" s="130" t="str">
        <f>A29</f>
        <v>TAV Amarillo 13 Cavalier</v>
      </c>
      <c r="E40" s="132"/>
      <c r="F40" s="154" t="str">
        <f>A22</f>
        <v>Amarillo Xtreme 13 Momentum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8">
      <selection activeCell="K22" sqref="K22:L24"/>
    </sheetView>
  </sheetViews>
  <sheetFormatPr defaultColWidth="9.140625" defaultRowHeight="12.75"/>
  <cols>
    <col min="1" max="1" width="43.0039062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Pools!C28</f>
        <v>San Jacinto Event Ct. 18</v>
      </c>
    </row>
    <row r="5" spans="1:2" s="46" customFormat="1" ht="14.25">
      <c r="A5" s="45" t="s">
        <v>4</v>
      </c>
      <c r="B5" s="46" t="str">
        <f>Pools!A26</f>
        <v>Division IV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28</v>
      </c>
      <c r="D9" s="15"/>
      <c r="E9" s="15"/>
      <c r="F9" s="15"/>
      <c r="G9" s="15"/>
    </row>
    <row r="10" spans="1:7" ht="12.75">
      <c r="A10" s="15" t="s">
        <v>22</v>
      </c>
      <c r="B10" s="17">
        <v>18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SW Carroll 15</v>
      </c>
      <c r="C12" s="131"/>
      <c r="D12" s="130" t="str">
        <f>A16</f>
        <v>AEV 143 Pampa Jayda</v>
      </c>
      <c r="E12" s="132"/>
      <c r="F12" s="130" t="str">
        <f>A19</f>
        <v>Amarillo Xtreme 13 Fusion</v>
      </c>
      <c r="G12" s="132"/>
      <c r="H12" s="133" t="str">
        <f>A22</f>
        <v>Amarillo Xtreme 13 Storm Makers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Pools!C30</f>
        <v>SW Carroll 15</v>
      </c>
      <c r="B13" s="135" t="s">
        <v>241</v>
      </c>
      <c r="C13" s="136"/>
      <c r="D13" s="57"/>
      <c r="E13" s="57"/>
      <c r="F13" s="57"/>
      <c r="G13" s="57"/>
      <c r="H13" s="57"/>
      <c r="I13" s="57"/>
      <c r="J13" s="141">
        <v>1</v>
      </c>
      <c r="K13" s="144"/>
      <c r="L13" s="145"/>
    </row>
    <row r="14" spans="1:12" s="47" customFormat="1" ht="24" customHeight="1">
      <c r="A14" s="142"/>
      <c r="B14" s="137"/>
      <c r="C14" s="138"/>
      <c r="D14" s="57"/>
      <c r="E14" s="57"/>
      <c r="F14" s="57"/>
      <c r="G14" s="57"/>
      <c r="H14" s="57"/>
      <c r="I14" s="57"/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Pools!C31</f>
        <v>AEV 143 Pampa Jayda</v>
      </c>
      <c r="B16" s="58" t="str">
        <f>IF(E13&gt;0,E13," ")</f>
        <v> </v>
      </c>
      <c r="C16" s="58" t="str">
        <f>IF(D13&gt;0,D13," ")</f>
        <v> </v>
      </c>
      <c r="D16" s="135"/>
      <c r="E16" s="136"/>
      <c r="F16" s="57">
        <v>25</v>
      </c>
      <c r="G16" s="57">
        <v>16</v>
      </c>
      <c r="H16" s="57">
        <v>27</v>
      </c>
      <c r="I16" s="57">
        <v>25</v>
      </c>
      <c r="J16" s="141">
        <v>2</v>
      </c>
      <c r="K16" s="144">
        <v>1</v>
      </c>
      <c r="L16" s="145"/>
    </row>
    <row r="17" spans="1:12" s="47" customFormat="1" ht="24" customHeight="1">
      <c r="A17" s="142"/>
      <c r="B17" s="58" t="str">
        <f>IF(E14&gt;0,E14," ")</f>
        <v> </v>
      </c>
      <c r="C17" s="58" t="str">
        <f>IF(D14&gt;0,D14," ")</f>
        <v> </v>
      </c>
      <c r="D17" s="137"/>
      <c r="E17" s="138"/>
      <c r="F17" s="57">
        <v>25</v>
      </c>
      <c r="G17" s="57">
        <v>15</v>
      </c>
      <c r="H17" s="57">
        <v>25</v>
      </c>
      <c r="I17" s="57">
        <v>15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>
        <v>25</v>
      </c>
      <c r="G18" s="57">
        <v>14</v>
      </c>
      <c r="H18" s="57">
        <v>25</v>
      </c>
      <c r="I18" s="57">
        <v>12</v>
      </c>
      <c r="J18" s="143"/>
      <c r="K18" s="148"/>
      <c r="L18" s="149"/>
    </row>
    <row r="19" spans="1:12" s="47" customFormat="1" ht="24" customHeight="1">
      <c r="A19" s="141" t="str">
        <f>Pools!C32</f>
        <v>Amarillo Xtreme 13 Fusion</v>
      </c>
      <c r="B19" s="58" t="str">
        <f>IF(G13&gt;0,G13," ")</f>
        <v> </v>
      </c>
      <c r="C19" s="58" t="str">
        <f>IF(F13&gt;0,F13," ")</f>
        <v> </v>
      </c>
      <c r="D19" s="58">
        <f>IF(G16&gt;0,G16," ")</f>
        <v>16</v>
      </c>
      <c r="E19" s="58">
        <f>IF(F16&gt;0,F16," ")</f>
        <v>25</v>
      </c>
      <c r="F19" s="59"/>
      <c r="G19" s="59"/>
      <c r="H19" s="57">
        <v>19</v>
      </c>
      <c r="I19" s="57">
        <v>25</v>
      </c>
      <c r="J19" s="141">
        <v>3</v>
      </c>
      <c r="K19" s="144">
        <v>3</v>
      </c>
      <c r="L19" s="145"/>
    </row>
    <row r="20" spans="1:12" s="47" customFormat="1" ht="24" customHeight="1">
      <c r="A20" s="142"/>
      <c r="B20" s="58" t="str">
        <f>IF(G14&gt;0,G14," ")</f>
        <v> </v>
      </c>
      <c r="C20" s="58" t="str">
        <f>IF(F14&gt;0,F14," ")</f>
        <v> </v>
      </c>
      <c r="D20" s="58">
        <f>IF(G17&gt;0,G17," ")</f>
        <v>15</v>
      </c>
      <c r="E20" s="58">
        <f>IF(F17&gt;0,F17," ")</f>
        <v>25</v>
      </c>
      <c r="F20" s="59"/>
      <c r="G20" s="59"/>
      <c r="H20" s="57">
        <v>28</v>
      </c>
      <c r="I20" s="57">
        <v>26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>
        <v>14</v>
      </c>
      <c r="E21" s="58">
        <v>25</v>
      </c>
      <c r="F21" s="59"/>
      <c r="G21" s="59"/>
      <c r="H21" s="57">
        <v>23</v>
      </c>
      <c r="I21" s="57">
        <v>25</v>
      </c>
      <c r="J21" s="143"/>
      <c r="K21" s="148"/>
      <c r="L21" s="149"/>
    </row>
    <row r="22" spans="1:12" s="47" customFormat="1" ht="24" customHeight="1">
      <c r="A22" s="141" t="str">
        <f>Pools!C33</f>
        <v>Amarillo Xtreme 13 Storm Makers</v>
      </c>
      <c r="B22" s="58" t="str">
        <f>IF(I13&gt;0,I13," ")</f>
        <v> </v>
      </c>
      <c r="C22" s="58" t="str">
        <f>IF(H13&gt;0,H13," ")</f>
        <v> </v>
      </c>
      <c r="D22" s="58">
        <f>IF(I16&gt;0,I16," ")</f>
        <v>25</v>
      </c>
      <c r="E22" s="58">
        <f>IF(H16&gt;0,H16," ")</f>
        <v>27</v>
      </c>
      <c r="F22" s="58">
        <f>IF(I19&gt;0,I19," ")</f>
        <v>25</v>
      </c>
      <c r="G22" s="58">
        <f>IF(H19&gt;0,H19," ")</f>
        <v>19</v>
      </c>
      <c r="H22" s="135"/>
      <c r="I22" s="136"/>
      <c r="J22" s="141">
        <v>4</v>
      </c>
      <c r="K22" s="144">
        <v>2</v>
      </c>
      <c r="L22" s="145"/>
    </row>
    <row r="23" spans="1:12" s="47" customFormat="1" ht="24" customHeight="1">
      <c r="A23" s="142"/>
      <c r="B23" s="58" t="str">
        <f>IF(I14&gt;0,I14," ")</f>
        <v> </v>
      </c>
      <c r="C23" s="58" t="str">
        <f>IF(H14&gt;0,H14," ")</f>
        <v> </v>
      </c>
      <c r="D23" s="58">
        <f>IF(I17&gt;0,I17," ")</f>
        <v>15</v>
      </c>
      <c r="E23" s="58">
        <f>IF(H17&gt;0,H17," ")</f>
        <v>25</v>
      </c>
      <c r="F23" s="58">
        <f>IF(I20&gt;0,I20," ")</f>
        <v>26</v>
      </c>
      <c r="G23" s="58">
        <f>IF(H20&gt;0,H20," ")</f>
        <v>28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>
        <v>12</v>
      </c>
      <c r="E24" s="58">
        <v>25</v>
      </c>
      <c r="F24" s="58">
        <v>25</v>
      </c>
      <c r="G24" s="58">
        <v>23</v>
      </c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SW Carroll 15</v>
      </c>
      <c r="B28" s="151"/>
      <c r="C28" s="152"/>
      <c r="D28" s="151"/>
      <c r="E28" s="152"/>
      <c r="F28" s="151"/>
      <c r="G28" s="152"/>
      <c r="H28" s="60"/>
      <c r="I28" s="61">
        <f>D13+D14+D15+F13+F14+F15+H13+H14+H15</f>
        <v>0</v>
      </c>
      <c r="J28" s="61">
        <f>E13+E14+E15+G13+G14+G15+I13+I14+I15</f>
        <v>0</v>
      </c>
      <c r="K28" s="61">
        <f>I28-J28</f>
        <v>0</v>
      </c>
    </row>
    <row r="29" spans="1:11" ht="24" customHeight="1">
      <c r="A29" s="2" t="str">
        <f>A16</f>
        <v>AEV 143 Pampa Jayda</v>
      </c>
      <c r="B29" s="151">
        <v>6</v>
      </c>
      <c r="C29" s="152"/>
      <c r="D29" s="151">
        <v>0</v>
      </c>
      <c r="E29" s="152"/>
      <c r="F29" s="151"/>
      <c r="G29" s="152"/>
      <c r="H29" s="60"/>
      <c r="I29" s="61" t="e">
        <f>B16+B17+B18+F16+F17+F18+H16+H17+H18</f>
        <v>#VALUE!</v>
      </c>
      <c r="J29" s="61" t="e">
        <f>C16+C17+C18+G16+G17+G18+I16+I17+I18</f>
        <v>#VALUE!</v>
      </c>
      <c r="K29" s="61" t="e">
        <f>I29-J29</f>
        <v>#VALUE!</v>
      </c>
    </row>
    <row r="30" spans="1:11" ht="24" customHeight="1">
      <c r="A30" s="2" t="str">
        <f>A19</f>
        <v>Amarillo Xtreme 13 Fusion</v>
      </c>
      <c r="B30" s="151">
        <v>1</v>
      </c>
      <c r="C30" s="152"/>
      <c r="D30" s="151">
        <v>5</v>
      </c>
      <c r="E30" s="152"/>
      <c r="F30" s="151"/>
      <c r="G30" s="152"/>
      <c r="H30" s="60"/>
      <c r="I30" s="61" t="e">
        <f>B19+B20+B21+D19+D20+D21+H19+H20+H21</f>
        <v>#VALUE!</v>
      </c>
      <c r="J30" s="61" t="e">
        <f>C19+C20+C21+E19+E20+E21+I19+I20+I21</f>
        <v>#VALUE!</v>
      </c>
      <c r="K30" s="61" t="e">
        <f>I30-J30</f>
        <v>#VALUE!</v>
      </c>
    </row>
    <row r="31" spans="1:11" ht="24" customHeight="1">
      <c r="A31" s="2" t="str">
        <f>A22</f>
        <v>Amarillo Xtreme 13 Storm Makers</v>
      </c>
      <c r="B31" s="151">
        <v>2</v>
      </c>
      <c r="C31" s="152"/>
      <c r="D31" s="151">
        <v>4</v>
      </c>
      <c r="E31" s="152"/>
      <c r="F31" s="151"/>
      <c r="G31" s="152"/>
      <c r="H31" s="60"/>
      <c r="I31" s="61" t="e">
        <f>B22+B23+B24+D22+D23+D24+F22+F23+F24</f>
        <v>#VALUE!</v>
      </c>
      <c r="J31" s="61" t="e">
        <f>C22+C23+C24+E22+E23+E24+G22+G23+G24</f>
        <v>#VALUE!</v>
      </c>
      <c r="K31" s="61" t="e">
        <f>I31-J31</f>
        <v>#VALUE!</v>
      </c>
    </row>
    <row r="32" spans="1:11" ht="12.75">
      <c r="A32" s="12"/>
      <c r="B32" s="153">
        <f>SUM(B28:C31)</f>
        <v>9</v>
      </c>
      <c r="C32" s="153"/>
      <c r="D32" s="153">
        <f>SUM(D28:E31)</f>
        <v>9</v>
      </c>
      <c r="E32" s="153"/>
      <c r="F32" s="153">
        <f>SUM(F28:G31)</f>
        <v>0</v>
      </c>
      <c r="G32" s="153"/>
      <c r="H32" s="62">
        <f>SUM(H28:H31)</f>
        <v>0</v>
      </c>
      <c r="I32" s="62" t="e">
        <f>SUM(I28:I31)</f>
        <v>#VALUE!</v>
      </c>
      <c r="J32" s="62" t="e">
        <f>SUM(J28:J31)</f>
        <v>#VALUE!</v>
      </c>
      <c r="K32" s="62" t="e">
        <f>SUM(K28:K31)</f>
        <v>#VALUE!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61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SW Carroll 15</v>
      </c>
      <c r="C35" s="132"/>
      <c r="D35" s="130" t="str">
        <f>A30</f>
        <v>Amarillo Xtreme 13 Fusion</v>
      </c>
      <c r="E35" s="132"/>
      <c r="F35" s="154" t="str">
        <f>A16</f>
        <v>AEV 143 Pampa Jayda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AEV 143 Pampa Jayda</v>
      </c>
      <c r="C36" s="132"/>
      <c r="D36" s="130" t="str">
        <f>A22</f>
        <v>Amarillo Xtreme 13 Storm Makers</v>
      </c>
      <c r="E36" s="132"/>
      <c r="F36" s="154" t="str">
        <f>A13</f>
        <v>SW Carroll 15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SW Carroll 15</v>
      </c>
      <c r="C37" s="132"/>
      <c r="D37" s="130" t="str">
        <f>A31</f>
        <v>Amarillo Xtreme 13 Storm Makers</v>
      </c>
      <c r="E37" s="132"/>
      <c r="F37" s="154" t="str">
        <f>A30</f>
        <v>Amarillo Xtreme 13 Fusion</v>
      </c>
      <c r="G37" s="154"/>
      <c r="I37" s="155" t="s">
        <v>62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AEV 143 Pampa Jayda</v>
      </c>
      <c r="C38" s="132"/>
      <c r="D38" s="130" t="str">
        <f>A30</f>
        <v>Amarillo Xtreme 13 Fusion</v>
      </c>
      <c r="E38" s="132"/>
      <c r="F38" s="154" t="str">
        <f>A28</f>
        <v>SW Carroll 15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Amarillo Xtreme 13 Fusion</v>
      </c>
      <c r="C39" s="132"/>
      <c r="D39" s="130" t="str">
        <f>A31</f>
        <v>Amarillo Xtreme 13 Storm Makers</v>
      </c>
      <c r="E39" s="132"/>
      <c r="F39" s="154" t="str">
        <f>A16</f>
        <v>AEV 143 Pampa Jayda</v>
      </c>
      <c r="G39" s="154"/>
    </row>
    <row r="40" spans="1:7" ht="18" customHeight="1">
      <c r="A40" s="3" t="s">
        <v>25</v>
      </c>
      <c r="B40" s="130" t="str">
        <f>A13</f>
        <v>SW Carroll 15</v>
      </c>
      <c r="C40" s="132"/>
      <c r="D40" s="130" t="str">
        <f>A29</f>
        <v>AEV 143 Pampa Jayda</v>
      </c>
      <c r="E40" s="132"/>
      <c r="F40" s="154" t="str">
        <f>A22</f>
        <v>Amarillo Xtreme 13 Storm Makers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7">
      <selection activeCell="K25" sqref="K25"/>
    </sheetView>
  </sheetViews>
  <sheetFormatPr defaultColWidth="9.140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Pools!D28</f>
        <v>Netplex Ct. 2</v>
      </c>
    </row>
    <row r="5" spans="1:2" s="46" customFormat="1" ht="14.25">
      <c r="A5" s="45" t="s">
        <v>4</v>
      </c>
      <c r="B5" s="46" t="str">
        <f>Pools!A26</f>
        <v>Division IV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66</v>
      </c>
      <c r="D9" s="15"/>
      <c r="E9" s="15"/>
      <c r="F9" s="15"/>
      <c r="G9" s="15"/>
    </row>
    <row r="10" spans="1:7" ht="12.75">
      <c r="A10" s="15" t="s">
        <v>22</v>
      </c>
      <c r="B10" s="17">
        <v>2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Amarillo Xtreme 14 Impact</v>
      </c>
      <c r="C12" s="131"/>
      <c r="D12" s="130" t="str">
        <f>A16</f>
        <v>AEV 142 Borger Justyne</v>
      </c>
      <c r="E12" s="132"/>
      <c r="F12" s="130" t="str">
        <f>A19</f>
        <v>JET 13 Saavedra</v>
      </c>
      <c r="G12" s="132"/>
      <c r="H12" s="133" t="str">
        <f>A22</f>
        <v>Amarillo Xtreme 13 Canyon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Pools!D30</f>
        <v>Amarillo Xtreme 14 Impact</v>
      </c>
      <c r="B13" s="135"/>
      <c r="C13" s="136"/>
      <c r="D13" s="57">
        <v>21</v>
      </c>
      <c r="E13" s="57">
        <v>25</v>
      </c>
      <c r="F13" s="57">
        <v>11</v>
      </c>
      <c r="G13" s="57">
        <v>25</v>
      </c>
      <c r="H13" s="57">
        <v>25</v>
      </c>
      <c r="I13" s="57">
        <v>20</v>
      </c>
      <c r="J13" s="141">
        <v>1</v>
      </c>
      <c r="K13" s="144">
        <v>4</v>
      </c>
      <c r="L13" s="145"/>
    </row>
    <row r="14" spans="1:12" s="47" customFormat="1" ht="24" customHeight="1">
      <c r="A14" s="142"/>
      <c r="B14" s="137"/>
      <c r="C14" s="138"/>
      <c r="D14" s="57">
        <v>16</v>
      </c>
      <c r="E14" s="57">
        <v>25</v>
      </c>
      <c r="F14" s="57">
        <v>13</v>
      </c>
      <c r="G14" s="57">
        <v>25</v>
      </c>
      <c r="H14" s="57">
        <v>21</v>
      </c>
      <c r="I14" s="57">
        <v>25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Pools!D31</f>
        <v>AEV 142 Borger Justyne</v>
      </c>
      <c r="B16" s="58">
        <f>IF(E13&gt;0,E13," ")</f>
        <v>25</v>
      </c>
      <c r="C16" s="58">
        <f>IF(D13&gt;0,D13," ")</f>
        <v>21</v>
      </c>
      <c r="D16" s="135"/>
      <c r="E16" s="136"/>
      <c r="F16" s="57">
        <v>25</v>
      </c>
      <c r="G16" s="57">
        <v>23</v>
      </c>
      <c r="H16" s="57">
        <v>26</v>
      </c>
      <c r="I16" s="57">
        <v>24</v>
      </c>
      <c r="J16" s="141">
        <v>2</v>
      </c>
      <c r="K16" s="144">
        <v>2</v>
      </c>
      <c r="L16" s="145"/>
    </row>
    <row r="17" spans="1:12" s="47" customFormat="1" ht="24" customHeight="1">
      <c r="A17" s="142"/>
      <c r="B17" s="58">
        <f>IF(E14&gt;0,E14," ")</f>
        <v>25</v>
      </c>
      <c r="C17" s="58">
        <f>IF(D14&gt;0,D14," ")</f>
        <v>16</v>
      </c>
      <c r="D17" s="137"/>
      <c r="E17" s="138"/>
      <c r="F17" s="57">
        <v>10</v>
      </c>
      <c r="G17" s="57">
        <v>25</v>
      </c>
      <c r="H17" s="57">
        <v>18</v>
      </c>
      <c r="I17" s="57">
        <v>25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Pools!D32</f>
        <v>JET 13 Saavedra</v>
      </c>
      <c r="B19" s="58">
        <f>IF(G13&gt;0,G13," ")</f>
        <v>25</v>
      </c>
      <c r="C19" s="58">
        <f>IF(F13&gt;0,F13," ")</f>
        <v>11</v>
      </c>
      <c r="D19" s="58">
        <f>IF(G16&gt;0,G16," ")</f>
        <v>23</v>
      </c>
      <c r="E19" s="58">
        <f>IF(F16&gt;0,F16," ")</f>
        <v>25</v>
      </c>
      <c r="F19" s="59"/>
      <c r="G19" s="59"/>
      <c r="H19" s="57">
        <v>18</v>
      </c>
      <c r="I19" s="57">
        <v>25</v>
      </c>
      <c r="J19" s="141">
        <v>3</v>
      </c>
      <c r="K19" s="144">
        <v>3</v>
      </c>
      <c r="L19" s="145"/>
    </row>
    <row r="20" spans="1:12" s="47" customFormat="1" ht="24" customHeight="1">
      <c r="A20" s="142"/>
      <c r="B20" s="58">
        <f>IF(G14&gt;0,G14," ")</f>
        <v>25</v>
      </c>
      <c r="C20" s="58">
        <f>IF(F14&gt;0,F14," ")</f>
        <v>13</v>
      </c>
      <c r="D20" s="58">
        <f>IF(G17&gt;0,G17," ")</f>
        <v>25</v>
      </c>
      <c r="E20" s="58">
        <f>IF(F17&gt;0,F17," ")</f>
        <v>10</v>
      </c>
      <c r="F20" s="59"/>
      <c r="G20" s="59"/>
      <c r="H20" s="57">
        <v>24</v>
      </c>
      <c r="I20" s="57">
        <v>26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Pools!D33</f>
        <v>Amarillo Xtreme 13 Canyon</v>
      </c>
      <c r="B22" s="58">
        <f>IF(I13&gt;0,I13," ")</f>
        <v>20</v>
      </c>
      <c r="C22" s="58">
        <f>IF(H13&gt;0,H13," ")</f>
        <v>25</v>
      </c>
      <c r="D22" s="58">
        <f>IF(I16&gt;0,I16," ")</f>
        <v>24</v>
      </c>
      <c r="E22" s="58">
        <f>IF(H16&gt;0,H16," ")</f>
        <v>26</v>
      </c>
      <c r="F22" s="58">
        <f>IF(I19&gt;0,I19," ")</f>
        <v>25</v>
      </c>
      <c r="G22" s="58">
        <f>IF(H19&gt;0,H19," ")</f>
        <v>18</v>
      </c>
      <c r="H22" s="135"/>
      <c r="I22" s="136"/>
      <c r="J22" s="141">
        <v>4</v>
      </c>
      <c r="K22" s="144">
        <v>1</v>
      </c>
      <c r="L22" s="145"/>
    </row>
    <row r="23" spans="1:12" s="47" customFormat="1" ht="24" customHeight="1">
      <c r="A23" s="142"/>
      <c r="B23" s="58">
        <f>IF(I14&gt;0,I14," ")</f>
        <v>25</v>
      </c>
      <c r="C23" s="58">
        <f>IF(H14&gt;0,H14," ")</f>
        <v>21</v>
      </c>
      <c r="D23" s="58">
        <f>IF(I17&gt;0,I17," ")</f>
        <v>25</v>
      </c>
      <c r="E23" s="58">
        <f>IF(H17&gt;0,H17," ")</f>
        <v>18</v>
      </c>
      <c r="F23" s="58">
        <f>IF(I20&gt;0,I20," ")</f>
        <v>26</v>
      </c>
      <c r="G23" s="58">
        <f>IF(H20&gt;0,H20," ")</f>
        <v>24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Amarillo Xtreme 14 Impact</v>
      </c>
      <c r="B28" s="151">
        <v>1</v>
      </c>
      <c r="C28" s="152"/>
      <c r="D28" s="151">
        <v>5</v>
      </c>
      <c r="E28" s="152"/>
      <c r="F28" s="151"/>
      <c r="G28" s="152"/>
      <c r="H28" s="60"/>
      <c r="I28" s="61">
        <f>D13+D14+D15+F13+F14+F15+H13+H14+H15</f>
        <v>107</v>
      </c>
      <c r="J28" s="61">
        <f>E13+E14+E15+G13+G14+G15+I13+I14+I15</f>
        <v>145</v>
      </c>
      <c r="K28" s="61">
        <f>I28-J28</f>
        <v>-38</v>
      </c>
    </row>
    <row r="29" spans="1:11" ht="24" customHeight="1">
      <c r="A29" s="2" t="str">
        <f>A16</f>
        <v>AEV 142 Borger Justyne</v>
      </c>
      <c r="B29" s="151">
        <v>4</v>
      </c>
      <c r="C29" s="152"/>
      <c r="D29" s="151">
        <v>2</v>
      </c>
      <c r="E29" s="152"/>
      <c r="F29" s="151"/>
      <c r="G29" s="152"/>
      <c r="H29" s="60"/>
      <c r="I29" s="61">
        <f>B16+B17+B18+F16+F17+F18+H16+H17+H18</f>
        <v>129</v>
      </c>
      <c r="J29" s="61">
        <f>C16+C17+C18+G16+G17+G18+I16+I17+I18</f>
        <v>134</v>
      </c>
      <c r="K29" s="61">
        <f>I29-J29</f>
        <v>-5</v>
      </c>
    </row>
    <row r="30" spans="1:11" ht="24" customHeight="1">
      <c r="A30" s="2" t="str">
        <f>A19</f>
        <v>JET 13 Saavedra</v>
      </c>
      <c r="B30" s="151">
        <v>3</v>
      </c>
      <c r="C30" s="152"/>
      <c r="D30" s="151">
        <v>3</v>
      </c>
      <c r="E30" s="152"/>
      <c r="F30" s="151"/>
      <c r="G30" s="152"/>
      <c r="H30" s="60"/>
      <c r="I30" s="61">
        <f>B19+B20+B21+D19+D20+D21+H19+H20+H21</f>
        <v>140</v>
      </c>
      <c r="J30" s="61">
        <f>C19+C20+C21+E19+E20+E21+I19+I20+I21</f>
        <v>110</v>
      </c>
      <c r="K30" s="61">
        <f>I30-J30</f>
        <v>30</v>
      </c>
    </row>
    <row r="31" spans="1:11" ht="24" customHeight="1">
      <c r="A31" s="2" t="str">
        <f>A22</f>
        <v>Amarillo Xtreme 13 Canyon</v>
      </c>
      <c r="B31" s="151">
        <v>4</v>
      </c>
      <c r="C31" s="152"/>
      <c r="D31" s="151">
        <v>2</v>
      </c>
      <c r="E31" s="152"/>
      <c r="F31" s="151"/>
      <c r="G31" s="152"/>
      <c r="H31" s="60"/>
      <c r="I31" s="61">
        <f>B22+B23+B24+D22+D23+D24+F22+F23+F24</f>
        <v>145</v>
      </c>
      <c r="J31" s="61">
        <f>C22+C23+C24+E22+E23+E24+G22+G23+G24</f>
        <v>132</v>
      </c>
      <c r="K31" s="61">
        <f>I31-J31</f>
        <v>13</v>
      </c>
    </row>
    <row r="32" spans="1:11" ht="12.75">
      <c r="A32" s="12"/>
      <c r="B32" s="153"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521</v>
      </c>
      <c r="J32" s="62">
        <f>SUM(J28:J31)</f>
        <v>521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61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Amarillo Xtreme 14 Impact</v>
      </c>
      <c r="C35" s="132"/>
      <c r="D35" s="130" t="str">
        <f>A30</f>
        <v>JET 13 Saavedra</v>
      </c>
      <c r="E35" s="132"/>
      <c r="F35" s="154" t="str">
        <f>A16</f>
        <v>AEV 142 Borger Justyne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AEV 142 Borger Justyne</v>
      </c>
      <c r="C36" s="132"/>
      <c r="D36" s="130" t="str">
        <f>A22</f>
        <v>Amarillo Xtreme 13 Canyon</v>
      </c>
      <c r="E36" s="132"/>
      <c r="F36" s="154" t="str">
        <f>A13</f>
        <v>Amarillo Xtreme 14 Impact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Amarillo Xtreme 14 Impact</v>
      </c>
      <c r="C37" s="132"/>
      <c r="D37" s="130" t="str">
        <f>A31</f>
        <v>Amarillo Xtreme 13 Canyon</v>
      </c>
      <c r="E37" s="132"/>
      <c r="F37" s="154" t="str">
        <f>A30</f>
        <v>JET 13 Saavedra</v>
      </c>
      <c r="G37" s="154"/>
      <c r="I37" s="155" t="s">
        <v>62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AEV 142 Borger Justyne</v>
      </c>
      <c r="C38" s="132"/>
      <c r="D38" s="130" t="str">
        <f>A30</f>
        <v>JET 13 Saavedra</v>
      </c>
      <c r="E38" s="132"/>
      <c r="F38" s="154" t="str">
        <f>A28</f>
        <v>Amarillo Xtreme 14 Impact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JET 13 Saavedra</v>
      </c>
      <c r="C39" s="132"/>
      <c r="D39" s="130" t="str">
        <f>A31</f>
        <v>Amarillo Xtreme 13 Canyon</v>
      </c>
      <c r="E39" s="132"/>
      <c r="F39" s="154" t="str">
        <f>A16</f>
        <v>AEV 142 Borger Justyne</v>
      </c>
      <c r="G39" s="154"/>
    </row>
    <row r="40" spans="1:7" ht="18" customHeight="1">
      <c r="A40" s="3" t="s">
        <v>25</v>
      </c>
      <c r="B40" s="130" t="str">
        <f>A13</f>
        <v>Amarillo Xtreme 14 Impact</v>
      </c>
      <c r="C40" s="132"/>
      <c r="D40" s="130" t="str">
        <f>A29</f>
        <v>AEV 142 Borger Justyne</v>
      </c>
      <c r="E40" s="132"/>
      <c r="F40" s="154" t="str">
        <f>A22</f>
        <v>Amarillo Xtreme 13 Canyon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0">
      <selection activeCell="K43" sqref="K43"/>
    </sheetView>
  </sheetViews>
  <sheetFormatPr defaultColWidth="9.140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Pools!B35</f>
        <v>Netplex Ct. 3</v>
      </c>
    </row>
    <row r="5" spans="1:2" s="46" customFormat="1" ht="14.25">
      <c r="A5" s="45" t="s">
        <v>4</v>
      </c>
      <c r="B5" s="46" t="str">
        <f>Pools!A26</f>
        <v>Division IV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67</v>
      </c>
      <c r="D9" s="15"/>
      <c r="E9" s="15"/>
      <c r="F9" s="15"/>
      <c r="G9" s="15"/>
    </row>
    <row r="10" spans="1:7" ht="12.75">
      <c r="A10" s="15" t="s">
        <v>22</v>
      </c>
      <c r="B10" s="17">
        <v>3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Highland Park Attack Pak 141</v>
      </c>
      <c r="C12" s="131"/>
      <c r="D12" s="130" t="str">
        <f>A16</f>
        <v>AEV 14 Callie</v>
      </c>
      <c r="E12" s="132"/>
      <c r="F12" s="130" t="str">
        <f>A19</f>
        <v>Amarillo Xtreme 13 Lightning</v>
      </c>
      <c r="G12" s="132"/>
      <c r="H12" s="133" t="str">
        <f>A22</f>
        <v>GUVC 13 American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Pools!B37</f>
        <v>Highland Park Attack Pak 141</v>
      </c>
      <c r="B13" s="135"/>
      <c r="C13" s="136"/>
      <c r="D13" s="57">
        <v>20</v>
      </c>
      <c r="E13" s="57">
        <v>25</v>
      </c>
      <c r="F13" s="57">
        <v>15</v>
      </c>
      <c r="G13" s="57">
        <v>25</v>
      </c>
      <c r="H13" s="57">
        <v>9</v>
      </c>
      <c r="I13" s="57">
        <v>25</v>
      </c>
      <c r="J13" s="141">
        <v>1</v>
      </c>
      <c r="K13" s="144">
        <v>4</v>
      </c>
      <c r="L13" s="145"/>
    </row>
    <row r="14" spans="1:12" s="47" customFormat="1" ht="24" customHeight="1">
      <c r="A14" s="142"/>
      <c r="B14" s="137"/>
      <c r="C14" s="138"/>
      <c r="D14" s="57">
        <v>23</v>
      </c>
      <c r="E14" s="57">
        <v>25</v>
      </c>
      <c r="F14" s="57">
        <v>24</v>
      </c>
      <c r="G14" s="57">
        <v>26</v>
      </c>
      <c r="H14" s="57">
        <v>17</v>
      </c>
      <c r="I14" s="57">
        <v>25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Pools!B38</f>
        <v>AEV 14 Callie</v>
      </c>
      <c r="B16" s="58">
        <f>IF(E13&gt;0,E13," ")</f>
        <v>25</v>
      </c>
      <c r="C16" s="58">
        <f>IF(D13&gt;0,D13," ")</f>
        <v>20</v>
      </c>
      <c r="D16" s="135"/>
      <c r="E16" s="136"/>
      <c r="F16" s="57">
        <v>18</v>
      </c>
      <c r="G16" s="57">
        <v>25</v>
      </c>
      <c r="H16" s="57">
        <v>25</v>
      </c>
      <c r="I16" s="57">
        <v>14</v>
      </c>
      <c r="J16" s="141">
        <v>2</v>
      </c>
      <c r="K16" s="144">
        <v>1</v>
      </c>
      <c r="L16" s="145"/>
    </row>
    <row r="17" spans="1:12" s="47" customFormat="1" ht="24" customHeight="1">
      <c r="A17" s="142"/>
      <c r="B17" s="58">
        <f>IF(E14&gt;0,E14," ")</f>
        <v>25</v>
      </c>
      <c r="C17" s="58">
        <f>IF(D14&gt;0,D14," ")</f>
        <v>23</v>
      </c>
      <c r="D17" s="137"/>
      <c r="E17" s="138"/>
      <c r="F17" s="57">
        <v>25</v>
      </c>
      <c r="G17" s="57">
        <v>7</v>
      </c>
      <c r="H17" s="57">
        <v>25</v>
      </c>
      <c r="I17" s="57">
        <v>14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Pools!B39</f>
        <v>Amarillo Xtreme 13 Lightning</v>
      </c>
      <c r="B19" s="58">
        <f>IF(G13&gt;0,G13," ")</f>
        <v>25</v>
      </c>
      <c r="C19" s="58">
        <f>IF(F13&gt;0,F13," ")</f>
        <v>15</v>
      </c>
      <c r="D19" s="58">
        <f>IF(G16&gt;0,G16," ")</f>
        <v>25</v>
      </c>
      <c r="E19" s="58">
        <f>IF(F16&gt;0,F16," ")</f>
        <v>18</v>
      </c>
      <c r="F19" s="59"/>
      <c r="G19" s="59"/>
      <c r="H19" s="57">
        <v>25</v>
      </c>
      <c r="I19" s="57">
        <v>22</v>
      </c>
      <c r="J19" s="141">
        <v>3</v>
      </c>
      <c r="K19" s="144">
        <v>2</v>
      </c>
      <c r="L19" s="145"/>
    </row>
    <row r="20" spans="1:12" s="47" customFormat="1" ht="24" customHeight="1">
      <c r="A20" s="142"/>
      <c r="B20" s="58">
        <f>IF(G14&gt;0,G14," ")</f>
        <v>26</v>
      </c>
      <c r="C20" s="58">
        <f>IF(F14&gt;0,F14," ")</f>
        <v>24</v>
      </c>
      <c r="D20" s="58">
        <f>IF(G17&gt;0,G17," ")</f>
        <v>7</v>
      </c>
      <c r="E20" s="58">
        <f>IF(F17&gt;0,F17," ")</f>
        <v>25</v>
      </c>
      <c r="F20" s="59"/>
      <c r="G20" s="59"/>
      <c r="H20" s="57">
        <v>22</v>
      </c>
      <c r="I20" s="57">
        <v>25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Pools!B40</f>
        <v>GUVC 13 American</v>
      </c>
      <c r="B22" s="58">
        <f>IF(I13&gt;0,I13," ")</f>
        <v>25</v>
      </c>
      <c r="C22" s="58">
        <f>IF(H13&gt;0,H13," ")</f>
        <v>9</v>
      </c>
      <c r="D22" s="58">
        <f>IF(I16&gt;0,I16," ")</f>
        <v>14</v>
      </c>
      <c r="E22" s="58">
        <f>IF(H16&gt;0,H16," ")</f>
        <v>25</v>
      </c>
      <c r="F22" s="58">
        <f>IF(I19&gt;0,I19," ")</f>
        <v>22</v>
      </c>
      <c r="G22" s="58">
        <f>IF(H19&gt;0,H19," ")</f>
        <v>25</v>
      </c>
      <c r="H22" s="135"/>
      <c r="I22" s="136"/>
      <c r="J22" s="141">
        <v>4</v>
      </c>
      <c r="K22" s="144">
        <v>3</v>
      </c>
      <c r="L22" s="145"/>
    </row>
    <row r="23" spans="1:12" s="47" customFormat="1" ht="24" customHeight="1">
      <c r="A23" s="142"/>
      <c r="B23" s="58">
        <f>IF(I14&gt;0,I14," ")</f>
        <v>25</v>
      </c>
      <c r="C23" s="58">
        <f>IF(H14&gt;0,H14," ")</f>
        <v>17</v>
      </c>
      <c r="D23" s="58">
        <f>IF(I17&gt;0,I17," ")</f>
        <v>14</v>
      </c>
      <c r="E23" s="58">
        <f>IF(H17&gt;0,H17," ")</f>
        <v>25</v>
      </c>
      <c r="F23" s="58">
        <f>IF(I20&gt;0,I20," ")</f>
        <v>25</v>
      </c>
      <c r="G23" s="58">
        <f>IF(H20&gt;0,H20," ")</f>
        <v>22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Highland Park Attack Pak 141</v>
      </c>
      <c r="B28" s="151">
        <v>0</v>
      </c>
      <c r="C28" s="152"/>
      <c r="D28" s="151">
        <v>6</v>
      </c>
      <c r="E28" s="152"/>
      <c r="F28" s="151"/>
      <c r="G28" s="152"/>
      <c r="H28" s="60"/>
      <c r="I28" s="61">
        <f>D13+D14+D15+F13+F14+F15+H13+H14+H15</f>
        <v>108</v>
      </c>
      <c r="J28" s="61">
        <f>E13+E14+E15+G13+G14+G15+I13+I14+I15</f>
        <v>151</v>
      </c>
      <c r="K28" s="61">
        <f>I28-J28</f>
        <v>-43</v>
      </c>
    </row>
    <row r="29" spans="1:11" ht="24" customHeight="1">
      <c r="A29" s="2" t="str">
        <f>A16</f>
        <v>AEV 14 Callie</v>
      </c>
      <c r="B29" s="151">
        <v>5</v>
      </c>
      <c r="C29" s="152"/>
      <c r="D29" s="151">
        <v>1</v>
      </c>
      <c r="E29" s="152"/>
      <c r="F29" s="151"/>
      <c r="G29" s="152"/>
      <c r="H29" s="60"/>
      <c r="I29" s="61">
        <f>B16+B17+B18+F16+F17+F18+H16+H17+H18</f>
        <v>143</v>
      </c>
      <c r="J29" s="61">
        <f>C16+C17+C18+G16+G17+G18+I16+I17+I18</f>
        <v>103</v>
      </c>
      <c r="K29" s="61">
        <f>I29-J29</f>
        <v>40</v>
      </c>
    </row>
    <row r="30" spans="1:11" ht="24" customHeight="1">
      <c r="A30" s="2" t="str">
        <f>A19</f>
        <v>Amarillo Xtreme 13 Lightning</v>
      </c>
      <c r="B30" s="151">
        <v>4</v>
      </c>
      <c r="C30" s="152"/>
      <c r="D30" s="151">
        <v>2</v>
      </c>
      <c r="E30" s="152"/>
      <c r="F30" s="151"/>
      <c r="G30" s="152"/>
      <c r="H30" s="60"/>
      <c r="I30" s="61">
        <f>B19+B20+B21+D19+D20+D21+H19+H20+H21</f>
        <v>130</v>
      </c>
      <c r="J30" s="61">
        <f>C19+C20+C21+E19+E20+E21+I19+I20+I21</f>
        <v>129</v>
      </c>
      <c r="K30" s="61">
        <f>I30-J30</f>
        <v>1</v>
      </c>
    </row>
    <row r="31" spans="1:11" ht="24" customHeight="1">
      <c r="A31" s="2" t="str">
        <f>A22</f>
        <v>GUVC 13 American</v>
      </c>
      <c r="B31" s="151">
        <v>3</v>
      </c>
      <c r="C31" s="152"/>
      <c r="D31" s="151">
        <v>3</v>
      </c>
      <c r="E31" s="152"/>
      <c r="F31" s="151"/>
      <c r="G31" s="152"/>
      <c r="H31" s="60"/>
      <c r="I31" s="61">
        <f>B22+B23+B24+D22+D23+D24+F22+F23+F24</f>
        <v>125</v>
      </c>
      <c r="J31" s="61">
        <f>C22+C23+C24+E22+E23+E24+G22+G23+G24</f>
        <v>123</v>
      </c>
      <c r="K31" s="61">
        <f>I31-J31</f>
        <v>2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506</v>
      </c>
      <c r="J32" s="62">
        <f>SUM(J28:J31)</f>
        <v>506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61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Highland Park Attack Pak 141</v>
      </c>
      <c r="C35" s="132"/>
      <c r="D35" s="130" t="str">
        <f>A30</f>
        <v>Amarillo Xtreme 13 Lightning</v>
      </c>
      <c r="E35" s="132"/>
      <c r="F35" s="154" t="str">
        <f>A16</f>
        <v>AEV 14 Callie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AEV 14 Callie</v>
      </c>
      <c r="C36" s="132"/>
      <c r="D36" s="130" t="str">
        <f>A22</f>
        <v>GUVC 13 American</v>
      </c>
      <c r="E36" s="132"/>
      <c r="F36" s="154" t="str">
        <f>A13</f>
        <v>Highland Park Attack Pak 141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Highland Park Attack Pak 141</v>
      </c>
      <c r="C37" s="132"/>
      <c r="D37" s="130" t="str">
        <f>A31</f>
        <v>GUVC 13 American</v>
      </c>
      <c r="E37" s="132"/>
      <c r="F37" s="154" t="str">
        <f>A30</f>
        <v>Amarillo Xtreme 13 Lightning</v>
      </c>
      <c r="G37" s="154"/>
      <c r="I37" s="155" t="s">
        <v>62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AEV 14 Callie</v>
      </c>
      <c r="C38" s="132"/>
      <c r="D38" s="130" t="str">
        <f>A30</f>
        <v>Amarillo Xtreme 13 Lightning</v>
      </c>
      <c r="E38" s="132"/>
      <c r="F38" s="154" t="str">
        <f>A28</f>
        <v>Highland Park Attack Pak 141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Amarillo Xtreme 13 Lightning</v>
      </c>
      <c r="C39" s="132"/>
      <c r="D39" s="130" t="str">
        <f>A31</f>
        <v>GUVC 13 American</v>
      </c>
      <c r="E39" s="132"/>
      <c r="F39" s="154" t="str">
        <f>A16</f>
        <v>AEV 14 Callie</v>
      </c>
      <c r="G39" s="154"/>
    </row>
    <row r="40" spans="1:7" ht="18" customHeight="1">
      <c r="A40" s="3" t="s">
        <v>25</v>
      </c>
      <c r="B40" s="130" t="str">
        <f>A13</f>
        <v>Highland Park Attack Pak 141</v>
      </c>
      <c r="C40" s="132"/>
      <c r="D40" s="130" t="str">
        <f>A29</f>
        <v>AEV 14 Callie</v>
      </c>
      <c r="E40" s="132"/>
      <c r="F40" s="154" t="str">
        <f>A22</f>
        <v>GUVC 13 American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zoomScalePageLayoutView="0" workbookViewId="0" topLeftCell="A11">
      <selection activeCell="C11" sqref="C11"/>
    </sheetView>
  </sheetViews>
  <sheetFormatPr defaultColWidth="9.140625" defaultRowHeight="12.75"/>
  <cols>
    <col min="1" max="1" width="27.7109375" style="0" customWidth="1"/>
    <col min="2" max="4" width="30.7109375" style="0" customWidth="1"/>
    <col min="5" max="5" width="27.7109375" style="0" customWidth="1"/>
  </cols>
  <sheetData>
    <row r="1" spans="1:6" ht="18">
      <c r="A1" s="126" t="str">
        <f>Pools!A1</f>
        <v>AEV Pre Season Tournament</v>
      </c>
      <c r="B1" s="126"/>
      <c r="C1" s="126"/>
      <c r="D1" s="126"/>
      <c r="E1" s="126"/>
      <c r="F1" s="67"/>
    </row>
    <row r="2" spans="1:5" ht="18">
      <c r="A2" s="128">
        <f>Pools!A2</f>
        <v>43443</v>
      </c>
      <c r="B2" s="128"/>
      <c r="C2" s="128"/>
      <c r="D2" s="128"/>
      <c r="E2" s="128"/>
    </row>
    <row r="3" spans="1:5" ht="18">
      <c r="A3" s="162"/>
      <c r="B3" s="162"/>
      <c r="C3" s="162"/>
      <c r="D3" s="8"/>
      <c r="E3" s="8"/>
    </row>
    <row r="4" spans="1:5" ht="20.25">
      <c r="A4" s="161" t="str">
        <f>Pools!A26</f>
        <v>Division IV</v>
      </c>
      <c r="B4" s="161"/>
      <c r="C4" s="161"/>
      <c r="D4" s="161"/>
      <c r="E4" s="161"/>
    </row>
    <row r="5" spans="1:5" ht="20.25">
      <c r="A5" s="165" t="s">
        <v>29</v>
      </c>
      <c r="B5" s="165"/>
      <c r="C5" s="165"/>
      <c r="D5" s="165"/>
      <c r="E5" s="165"/>
    </row>
    <row r="6" spans="1:5" ht="12.75">
      <c r="A6" s="84"/>
      <c r="B6" s="85"/>
      <c r="C6" s="84"/>
      <c r="D6" s="84"/>
      <c r="E6" s="84"/>
    </row>
    <row r="7" spans="1:5" ht="15">
      <c r="A7" s="86" t="str">
        <f>Pools!B28</f>
        <v>San Jacinto Event Ct. 17</v>
      </c>
      <c r="B7" s="86" t="str">
        <f>Pools!C28</f>
        <v>San Jacinto Event Ct. 18</v>
      </c>
      <c r="C7" s="86" t="s">
        <v>53</v>
      </c>
      <c r="D7" s="76" t="str">
        <f>Pools!A28</f>
        <v>San Jacinto High Ct. 19</v>
      </c>
      <c r="E7" s="87"/>
    </row>
    <row r="8" spans="1:5" ht="12.75">
      <c r="A8" s="84"/>
      <c r="B8" s="85"/>
      <c r="C8" s="84"/>
      <c r="D8" s="84"/>
      <c r="E8" s="84"/>
    </row>
    <row r="9" spans="1:6" ht="15">
      <c r="A9" s="166" t="s">
        <v>52</v>
      </c>
      <c r="B9" s="166"/>
      <c r="C9" s="166"/>
      <c r="D9" s="166"/>
      <c r="E9" s="166"/>
      <c r="F9" s="33"/>
    </row>
    <row r="10" spans="1:5" ht="15">
      <c r="A10" s="84"/>
      <c r="B10" s="88"/>
      <c r="C10" s="86"/>
      <c r="D10" s="86"/>
      <c r="E10" s="86"/>
    </row>
    <row r="11" spans="1:5" ht="15">
      <c r="A11" s="84"/>
      <c r="B11" s="88"/>
      <c r="C11" s="86"/>
      <c r="D11" s="86"/>
      <c r="E11" s="86"/>
    </row>
    <row r="12" spans="1:5" ht="12.75">
      <c r="A12" s="84"/>
      <c r="B12" s="85"/>
      <c r="C12" s="84"/>
      <c r="D12" s="84"/>
      <c r="E12" s="84"/>
    </row>
    <row r="13" spans="1:5" ht="14.25" customHeight="1">
      <c r="A13" s="84"/>
      <c r="B13" s="85" t="s">
        <v>133</v>
      </c>
      <c r="C13" s="84"/>
      <c r="D13" s="84"/>
      <c r="E13" s="84"/>
    </row>
    <row r="14" spans="1:5" ht="16.5" customHeight="1">
      <c r="A14" s="84"/>
      <c r="B14" s="89" t="s">
        <v>30</v>
      </c>
      <c r="C14" s="84"/>
      <c r="D14" s="84"/>
      <c r="E14" s="84"/>
    </row>
    <row r="15" spans="1:5" ht="16.5" customHeight="1">
      <c r="A15" s="90"/>
      <c r="B15" s="91"/>
      <c r="C15" s="84"/>
      <c r="D15" s="84"/>
      <c r="E15" s="84"/>
    </row>
    <row r="16" spans="1:5" ht="16.5" customHeight="1">
      <c r="A16" s="90" t="s">
        <v>242</v>
      </c>
      <c r="B16" s="92" t="s">
        <v>38</v>
      </c>
      <c r="C16" s="84"/>
      <c r="D16" s="84"/>
      <c r="E16" s="84"/>
    </row>
    <row r="17" spans="1:5" ht="16.5" customHeight="1">
      <c r="A17" s="93" t="s">
        <v>33</v>
      </c>
      <c r="B17" s="94" t="str">
        <f>A20</f>
        <v>San Jacinto Event Ct. 17</v>
      </c>
      <c r="C17" s="93" t="s">
        <v>133</v>
      </c>
      <c r="D17" s="84"/>
      <c r="E17" s="84"/>
    </row>
    <row r="18" spans="1:5" ht="16.5" customHeight="1">
      <c r="A18" s="95"/>
      <c r="B18" s="92" t="s">
        <v>37</v>
      </c>
      <c r="C18" s="95" t="s">
        <v>246</v>
      </c>
      <c r="D18" s="84"/>
      <c r="E18" s="84"/>
    </row>
    <row r="19" spans="1:5" ht="16.5" customHeight="1">
      <c r="A19" s="96" t="s">
        <v>36</v>
      </c>
      <c r="B19" s="97"/>
      <c r="C19" s="98"/>
      <c r="D19" s="84"/>
      <c r="E19" s="84"/>
    </row>
    <row r="20" spans="1:5" ht="16.5" customHeight="1">
      <c r="A20" s="99" t="str">
        <f>A7</f>
        <v>San Jacinto Event Ct. 17</v>
      </c>
      <c r="B20" s="100" t="s">
        <v>243</v>
      </c>
      <c r="C20" s="98"/>
      <c r="D20" s="84"/>
      <c r="E20" s="84"/>
    </row>
    <row r="21" spans="1:5" ht="16.5" customHeight="1">
      <c r="A21" s="101" t="s">
        <v>56</v>
      </c>
      <c r="B21" s="102" t="s">
        <v>244</v>
      </c>
      <c r="C21" s="98"/>
      <c r="D21" s="84"/>
      <c r="E21" s="84"/>
    </row>
    <row r="22" spans="1:5" ht="16.5" customHeight="1">
      <c r="A22" s="98"/>
      <c r="B22" s="102"/>
      <c r="C22" s="96" t="s">
        <v>39</v>
      </c>
      <c r="D22" s="84"/>
      <c r="E22" s="84"/>
    </row>
    <row r="23" spans="1:5" ht="16.5" customHeight="1">
      <c r="A23" s="103" t="s">
        <v>32</v>
      </c>
      <c r="B23" s="102"/>
      <c r="C23" s="99" t="str">
        <f>B17</f>
        <v>San Jacinto Event Ct. 17</v>
      </c>
      <c r="D23" s="104" t="s">
        <v>133</v>
      </c>
      <c r="E23" s="84"/>
    </row>
    <row r="24" spans="1:5" ht="16.5" customHeight="1">
      <c r="A24" s="84" t="s">
        <v>243</v>
      </c>
      <c r="B24" s="85"/>
      <c r="C24" s="92" t="s">
        <v>37</v>
      </c>
      <c r="D24" s="95" t="s">
        <v>245</v>
      </c>
      <c r="E24" s="84"/>
    </row>
    <row r="25" spans="1:5" ht="16.5" customHeight="1">
      <c r="A25" s="84"/>
      <c r="B25" s="85" t="s">
        <v>137</v>
      </c>
      <c r="C25" s="98"/>
      <c r="D25" s="98"/>
      <c r="E25" s="84"/>
    </row>
    <row r="26" spans="1:5" ht="16.5" customHeight="1">
      <c r="A26" s="84"/>
      <c r="B26" s="93" t="s">
        <v>68</v>
      </c>
      <c r="C26" s="98"/>
      <c r="D26" s="98"/>
      <c r="E26" s="84"/>
    </row>
    <row r="27" spans="1:5" ht="16.5" customHeight="1">
      <c r="A27" s="84"/>
      <c r="B27" s="91"/>
      <c r="C27" s="98"/>
      <c r="D27" s="98"/>
      <c r="E27" s="84"/>
    </row>
    <row r="28" spans="1:5" ht="16.5" customHeight="1">
      <c r="A28" s="84"/>
      <c r="B28" s="92" t="s">
        <v>36</v>
      </c>
      <c r="C28" s="98"/>
      <c r="D28" s="98"/>
      <c r="E28" s="84"/>
    </row>
    <row r="29" spans="1:5" ht="16.5" customHeight="1">
      <c r="A29" s="84"/>
      <c r="B29" s="94" t="str">
        <f>D7</f>
        <v>San Jacinto High Ct. 19</v>
      </c>
      <c r="C29" s="105" t="s">
        <v>148</v>
      </c>
      <c r="D29" s="98"/>
      <c r="E29" s="84"/>
    </row>
    <row r="30" spans="1:5" ht="16.5" customHeight="1">
      <c r="A30" s="84"/>
      <c r="B30" s="106" t="s">
        <v>69</v>
      </c>
      <c r="C30" s="84" t="s">
        <v>247</v>
      </c>
      <c r="D30" s="98"/>
      <c r="E30" s="84"/>
    </row>
    <row r="31" spans="1:5" ht="16.5" customHeight="1">
      <c r="A31" s="84"/>
      <c r="B31" s="97"/>
      <c r="C31" s="84"/>
      <c r="D31" s="98"/>
      <c r="E31" s="84"/>
    </row>
    <row r="32" spans="1:5" ht="16.5" customHeight="1">
      <c r="A32" s="84"/>
      <c r="B32" s="100" t="s">
        <v>70</v>
      </c>
      <c r="C32" s="84"/>
      <c r="D32" s="98"/>
      <c r="E32" s="84"/>
    </row>
    <row r="33" spans="1:5" ht="16.5" customHeight="1">
      <c r="A33" s="84"/>
      <c r="B33" s="85" t="s">
        <v>148</v>
      </c>
      <c r="C33" s="84"/>
      <c r="D33" s="98"/>
      <c r="E33" s="84"/>
    </row>
    <row r="34" spans="1:5" ht="16.5" customHeight="1">
      <c r="A34" s="84"/>
      <c r="B34" s="85"/>
      <c r="C34" s="84"/>
      <c r="D34" s="96" t="s">
        <v>40</v>
      </c>
      <c r="E34" s="84"/>
    </row>
    <row r="35" spans="1:5" ht="16.5" customHeight="1">
      <c r="A35" s="84"/>
      <c r="B35" s="85"/>
      <c r="C35" s="84"/>
      <c r="D35" s="99" t="str">
        <f>C23</f>
        <v>San Jacinto Event Ct. 17</v>
      </c>
      <c r="E35" s="104" t="s">
        <v>145</v>
      </c>
    </row>
    <row r="36" spans="1:5" ht="16.5" customHeight="1">
      <c r="A36" s="84"/>
      <c r="B36" s="85"/>
      <c r="C36" s="84"/>
      <c r="D36" s="92" t="s">
        <v>37</v>
      </c>
      <c r="E36" s="107" t="s">
        <v>47</v>
      </c>
    </row>
    <row r="37" spans="1:5" ht="16.5" customHeight="1">
      <c r="A37" s="84"/>
      <c r="B37" s="85" t="s">
        <v>252</v>
      </c>
      <c r="C37" s="84"/>
      <c r="D37" s="98"/>
      <c r="E37" s="84" t="s">
        <v>255</v>
      </c>
    </row>
    <row r="38" spans="1:5" ht="16.5" customHeight="1">
      <c r="A38" s="84"/>
      <c r="B38" s="93" t="s">
        <v>34</v>
      </c>
      <c r="C38" s="84"/>
      <c r="D38" s="98"/>
      <c r="E38" s="84"/>
    </row>
    <row r="39" spans="1:5" ht="16.5" customHeight="1">
      <c r="A39" s="84"/>
      <c r="B39" s="91"/>
      <c r="C39" s="84"/>
      <c r="D39" s="98"/>
      <c r="E39" s="84"/>
    </row>
    <row r="40" spans="1:5" ht="16.5" customHeight="1">
      <c r="A40" s="84"/>
      <c r="B40" s="92" t="s">
        <v>38</v>
      </c>
      <c r="C40" s="84"/>
      <c r="D40" s="98"/>
      <c r="E40" s="84"/>
    </row>
    <row r="41" spans="1:5" ht="16.5" customHeight="1">
      <c r="A41" s="84"/>
      <c r="B41" s="94" t="str">
        <f>B29</f>
        <v>San Jacinto High Ct. 19</v>
      </c>
      <c r="C41" s="104" t="s">
        <v>252</v>
      </c>
      <c r="D41" s="98"/>
      <c r="E41" s="84"/>
    </row>
    <row r="42" spans="1:5" ht="16.5" customHeight="1">
      <c r="A42" s="84"/>
      <c r="B42" s="92" t="s">
        <v>37</v>
      </c>
      <c r="C42" s="95" t="s">
        <v>253</v>
      </c>
      <c r="D42" s="98"/>
      <c r="E42" s="84"/>
    </row>
    <row r="43" spans="1:5" ht="16.5" customHeight="1">
      <c r="A43" s="84"/>
      <c r="B43" s="97"/>
      <c r="C43" s="98"/>
      <c r="D43" s="98"/>
      <c r="E43" s="84"/>
    </row>
    <row r="44" spans="1:5" ht="16.5" customHeight="1">
      <c r="A44" s="84"/>
      <c r="B44" s="108" t="s">
        <v>71</v>
      </c>
      <c r="C44" s="98"/>
      <c r="D44" s="98"/>
      <c r="E44" s="84"/>
    </row>
    <row r="45" spans="1:5" ht="16.5" customHeight="1">
      <c r="A45" s="84"/>
      <c r="B45" s="85" t="s">
        <v>147</v>
      </c>
      <c r="C45" s="98"/>
      <c r="D45" s="98"/>
      <c r="E45" s="84"/>
    </row>
    <row r="46" spans="1:5" ht="16.5" customHeight="1">
      <c r="A46" s="84" t="s">
        <v>138</v>
      </c>
      <c r="B46" s="85"/>
      <c r="C46" s="96" t="s">
        <v>39</v>
      </c>
      <c r="D46" s="98"/>
      <c r="E46" s="84"/>
    </row>
    <row r="47" spans="1:5" ht="16.5" customHeight="1">
      <c r="A47" s="93" t="s">
        <v>72</v>
      </c>
      <c r="B47" s="85"/>
      <c r="C47" s="99" t="str">
        <f>B53</f>
        <v>San Jacinto Event Ct. 18</v>
      </c>
      <c r="D47" s="105" t="s">
        <v>145</v>
      </c>
      <c r="E47" s="84"/>
    </row>
    <row r="48" spans="1:5" ht="16.5" customHeight="1">
      <c r="A48" s="95"/>
      <c r="B48" s="85"/>
      <c r="C48" s="92" t="s">
        <v>37</v>
      </c>
      <c r="D48" s="84" t="s">
        <v>254</v>
      </c>
      <c r="E48" s="84"/>
    </row>
    <row r="49" spans="1:5" ht="16.5" customHeight="1">
      <c r="A49" s="96" t="s">
        <v>36</v>
      </c>
      <c r="B49" s="85"/>
      <c r="C49" s="98"/>
      <c r="D49" s="84"/>
      <c r="E49" s="84"/>
    </row>
    <row r="50" spans="1:5" ht="16.5" customHeight="1">
      <c r="A50" s="99" t="str">
        <f>B7</f>
        <v>San Jacinto Event Ct. 18</v>
      </c>
      <c r="B50" s="93" t="s">
        <v>248</v>
      </c>
      <c r="C50" s="98"/>
      <c r="D50" s="84"/>
      <c r="E50" s="84"/>
    </row>
    <row r="51" spans="1:5" ht="16.5" customHeight="1">
      <c r="A51" s="101" t="s">
        <v>57</v>
      </c>
      <c r="B51" s="91" t="s">
        <v>249</v>
      </c>
      <c r="C51" s="98"/>
      <c r="D51" s="84"/>
      <c r="E51" s="84"/>
    </row>
    <row r="52" spans="1:5" ht="16.5" customHeight="1">
      <c r="A52" s="98"/>
      <c r="B52" s="92" t="s">
        <v>38</v>
      </c>
      <c r="C52" s="98"/>
      <c r="D52" s="84"/>
      <c r="E52" s="84"/>
    </row>
    <row r="53" spans="1:5" ht="16.5" customHeight="1">
      <c r="A53" s="103" t="s">
        <v>35</v>
      </c>
      <c r="B53" s="94" t="str">
        <f>A50</f>
        <v>San Jacinto Event Ct. 18</v>
      </c>
      <c r="C53" s="105" t="s">
        <v>250</v>
      </c>
      <c r="D53" s="84"/>
      <c r="E53" s="84"/>
    </row>
    <row r="54" spans="1:5" ht="16.5" customHeight="1">
      <c r="A54" s="102" t="s">
        <v>248</v>
      </c>
      <c r="B54" s="92" t="s">
        <v>37</v>
      </c>
      <c r="C54" s="84" t="s">
        <v>251</v>
      </c>
      <c r="D54" s="84"/>
      <c r="E54" s="84"/>
    </row>
    <row r="55" spans="1:5" ht="16.5" customHeight="1">
      <c r="A55" s="84"/>
      <c r="B55" s="97"/>
      <c r="C55" s="84"/>
      <c r="D55" s="84"/>
      <c r="E55" s="84"/>
    </row>
    <row r="56" spans="1:5" ht="16.5" customHeight="1">
      <c r="A56" s="84"/>
      <c r="B56" s="109" t="s">
        <v>31</v>
      </c>
      <c r="C56" s="84"/>
      <c r="D56" s="84"/>
      <c r="E56" s="84"/>
    </row>
    <row r="57" spans="1:5" ht="14.25" customHeight="1">
      <c r="A57" s="84"/>
      <c r="B57" s="85" t="s">
        <v>145</v>
      </c>
      <c r="C57" s="84"/>
      <c r="D57" s="84"/>
      <c r="E57" s="84"/>
    </row>
    <row r="58" spans="1:5" ht="12.75">
      <c r="A58" s="84"/>
      <c r="B58" s="85"/>
      <c r="C58" s="84"/>
      <c r="D58" s="84"/>
      <c r="E58" s="84"/>
    </row>
    <row r="59" spans="1:5" ht="12.75">
      <c r="A59" s="84"/>
      <c r="B59" s="85"/>
      <c r="C59" s="84"/>
      <c r="D59" s="84"/>
      <c r="E59" s="84"/>
    </row>
    <row r="60" spans="1:5" ht="12.75">
      <c r="A60" s="84"/>
      <c r="B60" s="85"/>
      <c r="C60" s="84"/>
      <c r="D60" s="84"/>
      <c r="E60" s="84"/>
    </row>
    <row r="61" spans="1:5" ht="12.75">
      <c r="A61" s="84"/>
      <c r="B61" s="85"/>
      <c r="C61" s="84"/>
      <c r="D61" s="84"/>
      <c r="E61" s="84"/>
    </row>
    <row r="62" spans="1:5" ht="12.75">
      <c r="A62" s="84"/>
      <c r="B62" s="85"/>
      <c r="C62" s="84"/>
      <c r="D62" s="84"/>
      <c r="E62" s="84"/>
    </row>
    <row r="63" spans="1:5" ht="12.75">
      <c r="A63" s="84"/>
      <c r="B63" s="85"/>
      <c r="C63" s="84"/>
      <c r="D63" s="84"/>
      <c r="E63" s="84"/>
    </row>
    <row r="64" spans="1:5" ht="12.75">
      <c r="A64" s="84"/>
      <c r="B64" s="85"/>
      <c r="C64" s="84"/>
      <c r="D64" s="84"/>
      <c r="E64" s="84"/>
    </row>
    <row r="65" spans="1:5" ht="12.75">
      <c r="A65" s="84"/>
      <c r="B65" s="85"/>
      <c r="C65" s="84"/>
      <c r="D65" s="84"/>
      <c r="E65" s="84"/>
    </row>
    <row r="66" spans="1:5" ht="12.75">
      <c r="A66" s="84"/>
      <c r="B66" s="85"/>
      <c r="C66" s="84"/>
      <c r="D66" s="84"/>
      <c r="E66" s="84"/>
    </row>
    <row r="67" spans="1:5" ht="12.75">
      <c r="A67" s="84"/>
      <c r="B67" s="85"/>
      <c r="C67" s="84"/>
      <c r="D67" s="84"/>
      <c r="E67" s="84"/>
    </row>
    <row r="68" spans="1:5" ht="12.75">
      <c r="A68" s="84"/>
      <c r="B68" s="85"/>
      <c r="C68" s="84"/>
      <c r="D68" s="84"/>
      <c r="E68" s="84"/>
    </row>
    <row r="69" spans="1:5" ht="12.75">
      <c r="A69" s="84"/>
      <c r="B69" s="85"/>
      <c r="C69" s="84"/>
      <c r="D69" s="84"/>
      <c r="E69" s="84"/>
    </row>
    <row r="70" spans="1:5" ht="12.75">
      <c r="A70" s="84"/>
      <c r="B70" s="85"/>
      <c r="C70" s="84"/>
      <c r="D70" s="84"/>
      <c r="E70" s="84"/>
    </row>
    <row r="71" spans="1:5" ht="12.75">
      <c r="A71" s="84"/>
      <c r="B71" s="85"/>
      <c r="C71" s="84"/>
      <c r="D71" s="84"/>
      <c r="E71" s="84"/>
    </row>
    <row r="72" spans="1:5" ht="12.75">
      <c r="A72" s="84"/>
      <c r="B72" s="85"/>
      <c r="C72" s="84"/>
      <c r="D72" s="84"/>
      <c r="E72" s="84"/>
    </row>
    <row r="73" spans="1:5" ht="12.75">
      <c r="A73" s="84"/>
      <c r="B73" s="85"/>
      <c r="C73" s="84"/>
      <c r="D73" s="84"/>
      <c r="E73" s="84"/>
    </row>
    <row r="74" spans="1:5" ht="12.75">
      <c r="A74" s="84"/>
      <c r="B74" s="85"/>
      <c r="C74" s="84"/>
      <c r="D74" s="84"/>
      <c r="E74" s="84"/>
    </row>
    <row r="75" spans="1:5" ht="12.75">
      <c r="A75" s="84"/>
      <c r="B75" s="85"/>
      <c r="C75" s="84"/>
      <c r="D75" s="84"/>
      <c r="E75" s="84"/>
    </row>
    <row r="76" spans="1:5" ht="12.75">
      <c r="A76" s="84"/>
      <c r="B76" s="85"/>
      <c r="C76" s="84"/>
      <c r="D76" s="84"/>
      <c r="E76" s="84"/>
    </row>
    <row r="77" spans="1:5" ht="12.75">
      <c r="A77" s="84"/>
      <c r="B77" s="84"/>
      <c r="C77" s="84"/>
      <c r="D77" s="84"/>
      <c r="E77" s="84"/>
    </row>
    <row r="78" spans="1:5" ht="12.75">
      <c r="A78" s="84"/>
      <c r="B78" s="84"/>
      <c r="C78" s="84"/>
      <c r="D78" s="84"/>
      <c r="E78" s="84"/>
    </row>
    <row r="79" spans="1:5" ht="12.75">
      <c r="A79" s="84"/>
      <c r="B79" s="84"/>
      <c r="C79" s="84"/>
      <c r="D79" s="84"/>
      <c r="E79" s="84"/>
    </row>
    <row r="80" spans="1:5" ht="12.75">
      <c r="A80" s="84"/>
      <c r="B80" s="84"/>
      <c r="C80" s="84"/>
      <c r="D80" s="84"/>
      <c r="E80" s="84"/>
    </row>
    <row r="81" spans="1:5" ht="12.75">
      <c r="A81" s="84"/>
      <c r="B81" s="84"/>
      <c r="C81" s="84"/>
      <c r="D81" s="84"/>
      <c r="E81" s="84"/>
    </row>
    <row r="82" spans="1:5" ht="12.75">
      <c r="A82" s="84"/>
      <c r="B82" s="84"/>
      <c r="C82" s="84"/>
      <c r="D82" s="84"/>
      <c r="E82" s="84"/>
    </row>
    <row r="83" spans="1:5" ht="12.75">
      <c r="A83" s="84"/>
      <c r="B83" s="84"/>
      <c r="C83" s="84"/>
      <c r="D83" s="84"/>
      <c r="E83" s="84"/>
    </row>
    <row r="84" spans="1:5" ht="12.75">
      <c r="A84" s="84"/>
      <c r="B84" s="84"/>
      <c r="C84" s="84"/>
      <c r="D84" s="84"/>
      <c r="E84" s="84"/>
    </row>
    <row r="85" spans="1:5" ht="12.75">
      <c r="A85" s="84"/>
      <c r="B85" s="85"/>
      <c r="C85" s="84"/>
      <c r="D85" s="84"/>
      <c r="E85" s="84"/>
    </row>
    <row r="86" spans="1:5" ht="12.75">
      <c r="A86" s="84"/>
      <c r="B86" s="85"/>
      <c r="C86" s="84"/>
      <c r="D86" s="84"/>
      <c r="E86" s="84"/>
    </row>
    <row r="87" spans="1:5" ht="12.75">
      <c r="A87" s="84"/>
      <c r="B87" s="85"/>
      <c r="C87" s="84"/>
      <c r="D87" s="84"/>
      <c r="E87" s="84"/>
    </row>
    <row r="88" spans="1:5" ht="12.75">
      <c r="A88" s="84"/>
      <c r="B88" s="85"/>
      <c r="C88" s="84"/>
      <c r="D88" s="84"/>
      <c r="E88" s="84"/>
    </row>
    <row r="89" spans="1:5" ht="12.75">
      <c r="A89" s="84"/>
      <c r="B89" s="85"/>
      <c r="C89" s="84"/>
      <c r="D89" s="84"/>
      <c r="E89" s="84"/>
    </row>
    <row r="90" spans="1:5" ht="12.75">
      <c r="A90" s="84"/>
      <c r="B90" s="85"/>
      <c r="C90" s="84"/>
      <c r="D90" s="84"/>
      <c r="E90" s="84"/>
    </row>
    <row r="91" spans="1:5" ht="12.75">
      <c r="A91" s="84"/>
      <c r="B91" s="85"/>
      <c r="C91" s="84"/>
      <c r="D91" s="84"/>
      <c r="E91" s="84"/>
    </row>
    <row r="92" spans="1:5" ht="12.75">
      <c r="A92" s="84"/>
      <c r="B92" s="85"/>
      <c r="C92" s="84"/>
      <c r="D92" s="84"/>
      <c r="E92" s="84"/>
    </row>
    <row r="93" spans="1:5" ht="12.75">
      <c r="A93" s="84"/>
      <c r="B93" s="85"/>
      <c r="C93" s="84"/>
      <c r="D93" s="84"/>
      <c r="E93" s="84"/>
    </row>
    <row r="94" spans="1:5" ht="12.75">
      <c r="A94" s="84"/>
      <c r="B94" s="85"/>
      <c r="C94" s="84"/>
      <c r="D94" s="84"/>
      <c r="E94" s="84"/>
    </row>
    <row r="95" spans="1:5" ht="12.75">
      <c r="A95" s="84"/>
      <c r="B95" s="85"/>
      <c r="C95" s="84"/>
      <c r="D95" s="84"/>
      <c r="E95" s="84"/>
    </row>
    <row r="96" spans="1:5" ht="12.75">
      <c r="A96" s="84"/>
      <c r="B96" s="85"/>
      <c r="C96" s="84"/>
      <c r="D96" s="84"/>
      <c r="E96" s="84"/>
    </row>
    <row r="97" spans="1:5" ht="12.75">
      <c r="A97" s="84"/>
      <c r="B97" s="85"/>
      <c r="C97" s="84"/>
      <c r="D97" s="84"/>
      <c r="E97" s="84"/>
    </row>
    <row r="98" spans="1:5" ht="12.75">
      <c r="A98" s="84"/>
      <c r="B98" s="85"/>
      <c r="C98" s="84"/>
      <c r="D98" s="84"/>
      <c r="E98" s="84"/>
    </row>
    <row r="99" spans="1:5" ht="12.75">
      <c r="A99" s="84"/>
      <c r="B99" s="85"/>
      <c r="C99" s="84"/>
      <c r="D99" s="84"/>
      <c r="E99" s="84"/>
    </row>
    <row r="100" spans="1:5" ht="12.75">
      <c r="A100" s="84"/>
      <c r="B100" s="85"/>
      <c r="C100" s="84"/>
      <c r="D100" s="84"/>
      <c r="E100" s="84"/>
    </row>
    <row r="101" spans="1:5" ht="12.75">
      <c r="A101" s="84"/>
      <c r="B101" s="85"/>
      <c r="C101" s="84"/>
      <c r="D101" s="84"/>
      <c r="E101" s="84"/>
    </row>
    <row r="102" spans="1:5" ht="12.75">
      <c r="A102" s="84"/>
      <c r="B102" s="85"/>
      <c r="C102" s="84"/>
      <c r="D102" s="84"/>
      <c r="E102" s="84"/>
    </row>
    <row r="103" spans="1:5" ht="12.75">
      <c r="A103" s="84"/>
      <c r="B103" s="85"/>
      <c r="C103" s="84"/>
      <c r="D103" s="84"/>
      <c r="E103" s="84"/>
    </row>
    <row r="104" spans="1:5" ht="12.75">
      <c r="A104" s="84"/>
      <c r="B104" s="85"/>
      <c r="C104" s="84"/>
      <c r="D104" s="84"/>
      <c r="E104" s="84"/>
    </row>
    <row r="105" spans="1:5" ht="12.75">
      <c r="A105" s="84"/>
      <c r="B105" s="85"/>
      <c r="C105" s="84"/>
      <c r="D105" s="84"/>
      <c r="E105" s="84"/>
    </row>
    <row r="106" spans="1:5" ht="12.75">
      <c r="A106" s="84"/>
      <c r="B106" s="85"/>
      <c r="C106" s="84"/>
      <c r="D106" s="84"/>
      <c r="E106" s="84"/>
    </row>
    <row r="107" spans="1:5" ht="12.75">
      <c r="A107" s="84"/>
      <c r="B107" s="85"/>
      <c r="C107" s="84"/>
      <c r="D107" s="84"/>
      <c r="E107" s="84"/>
    </row>
    <row r="108" spans="1:5" ht="12.75">
      <c r="A108" s="84"/>
      <c r="B108" s="85"/>
      <c r="C108" s="84"/>
      <c r="D108" s="84"/>
      <c r="E108" s="84"/>
    </row>
    <row r="109" spans="1:5" ht="12.75">
      <c r="A109" s="84"/>
      <c r="B109" s="85"/>
      <c r="C109" s="84"/>
      <c r="D109" s="84"/>
      <c r="E109" s="84"/>
    </row>
    <row r="110" spans="1:5" ht="12.75">
      <c r="A110" s="84"/>
      <c r="B110" s="85"/>
      <c r="C110" s="84"/>
      <c r="D110" s="84"/>
      <c r="E110" s="84"/>
    </row>
    <row r="111" spans="1:5" ht="12.75">
      <c r="A111" s="84"/>
      <c r="B111" s="85"/>
      <c r="C111" s="84"/>
      <c r="D111" s="84"/>
      <c r="E111" s="84"/>
    </row>
    <row r="112" spans="1:5" ht="12.75">
      <c r="A112" s="84"/>
      <c r="B112" s="85"/>
      <c r="C112" s="84"/>
      <c r="D112" s="84"/>
      <c r="E112" s="84"/>
    </row>
    <row r="113" spans="1:5" ht="12.75">
      <c r="A113" s="84"/>
      <c r="B113" s="85"/>
      <c r="C113" s="84"/>
      <c r="D113" s="84"/>
      <c r="E113" s="84"/>
    </row>
    <row r="114" spans="1:5" ht="12.75">
      <c r="A114" s="84"/>
      <c r="B114" s="85"/>
      <c r="C114" s="84"/>
      <c r="D114" s="84"/>
      <c r="E114" s="84"/>
    </row>
    <row r="115" spans="1:5" ht="12.75">
      <c r="A115" s="84"/>
      <c r="B115" s="84"/>
      <c r="C115" s="84"/>
      <c r="D115" s="84"/>
      <c r="E115" s="84"/>
    </row>
    <row r="116" spans="1:5" ht="12.75">
      <c r="A116" s="84"/>
      <c r="B116" s="84"/>
      <c r="C116" s="84"/>
      <c r="D116" s="84"/>
      <c r="E116" s="84"/>
    </row>
    <row r="117" spans="1:5" ht="12.75">
      <c r="A117" s="84"/>
      <c r="B117" s="84"/>
      <c r="C117" s="84"/>
      <c r="D117" s="84"/>
      <c r="E117" s="84"/>
    </row>
    <row r="118" spans="1:5" ht="12.75">
      <c r="A118" s="84"/>
      <c r="B118" s="84"/>
      <c r="C118" s="84"/>
      <c r="D118" s="84"/>
      <c r="E118" s="84"/>
    </row>
    <row r="119" spans="1:5" ht="12.75">
      <c r="A119" s="84"/>
      <c r="B119" s="84"/>
      <c r="C119" s="84"/>
      <c r="D119" s="84"/>
      <c r="E119" s="84"/>
    </row>
    <row r="120" spans="1:5" ht="12.75">
      <c r="A120" s="84"/>
      <c r="B120" s="84"/>
      <c r="C120" s="84"/>
      <c r="D120" s="84"/>
      <c r="E120" s="84"/>
    </row>
    <row r="121" spans="1:5" ht="12.75">
      <c r="A121" s="84"/>
      <c r="B121" s="84"/>
      <c r="C121" s="84"/>
      <c r="D121" s="84"/>
      <c r="E121" s="84"/>
    </row>
    <row r="122" spans="1:5" ht="12.75">
      <c r="A122" s="84"/>
      <c r="B122" s="84"/>
      <c r="C122" s="84"/>
      <c r="D122" s="84"/>
      <c r="E122" s="84"/>
    </row>
    <row r="123" spans="1:5" ht="12.75">
      <c r="A123" s="84"/>
      <c r="B123" s="84"/>
      <c r="C123" s="84"/>
      <c r="D123" s="84"/>
      <c r="E123" s="84"/>
    </row>
    <row r="124" spans="1:5" ht="12.75">
      <c r="A124" s="84"/>
      <c r="B124" s="84"/>
      <c r="C124" s="84"/>
      <c r="D124" s="84"/>
      <c r="E124" s="84"/>
    </row>
    <row r="125" spans="1:5" ht="12.75">
      <c r="A125" s="84"/>
      <c r="B125" s="84"/>
      <c r="C125" s="84"/>
      <c r="D125" s="84"/>
      <c r="E125" s="84"/>
    </row>
    <row r="126" spans="1:5" ht="12.75">
      <c r="A126" s="84"/>
      <c r="B126" s="84"/>
      <c r="C126" s="84"/>
      <c r="D126" s="84"/>
      <c r="E126" s="84"/>
    </row>
    <row r="127" spans="1:5" ht="12.75">
      <c r="A127" s="84"/>
      <c r="B127" s="84"/>
      <c r="C127" s="84"/>
      <c r="D127" s="84"/>
      <c r="E127" s="84"/>
    </row>
    <row r="128" spans="1:5" ht="12.75">
      <c r="A128" s="84"/>
      <c r="B128" s="84"/>
      <c r="C128" s="84"/>
      <c r="D128" s="84"/>
      <c r="E128" s="84"/>
    </row>
    <row r="129" spans="1:5" ht="12.75">
      <c r="A129" s="84"/>
      <c r="B129" s="84"/>
      <c r="C129" s="84"/>
      <c r="D129" s="84"/>
      <c r="E129" s="84"/>
    </row>
    <row r="130" spans="1:5" ht="12.75">
      <c r="A130" s="84"/>
      <c r="B130" s="84"/>
      <c r="C130" s="84"/>
      <c r="D130" s="84"/>
      <c r="E130" s="84"/>
    </row>
    <row r="131" spans="1:5" ht="12.75">
      <c r="A131" s="84"/>
      <c r="B131" s="84"/>
      <c r="C131" s="84"/>
      <c r="D131" s="84"/>
      <c r="E131" s="84"/>
    </row>
    <row r="132" spans="1:5" ht="12.75">
      <c r="A132" s="84"/>
      <c r="B132" s="84"/>
      <c r="C132" s="84"/>
      <c r="D132" s="84"/>
      <c r="E132" s="84"/>
    </row>
    <row r="133" spans="1:5" ht="12.75">
      <c r="A133" s="84"/>
      <c r="B133" s="84"/>
      <c r="C133" s="84"/>
      <c r="D133" s="84"/>
      <c r="E133" s="84"/>
    </row>
    <row r="134" spans="1:5" ht="12.75">
      <c r="A134" s="84"/>
      <c r="B134" s="84"/>
      <c r="C134" s="84"/>
      <c r="D134" s="84"/>
      <c r="E134" s="84"/>
    </row>
    <row r="135" spans="1:5" ht="12.75">
      <c r="A135" s="84"/>
      <c r="B135" s="84"/>
      <c r="C135" s="84"/>
      <c r="D135" s="84"/>
      <c r="E135" s="84"/>
    </row>
    <row r="136" spans="1:5" ht="12.75">
      <c r="A136" s="84"/>
      <c r="B136" s="84"/>
      <c r="C136" s="84"/>
      <c r="D136" s="84"/>
      <c r="E136" s="84"/>
    </row>
    <row r="137" spans="1:5" ht="12.75">
      <c r="A137" s="84"/>
      <c r="B137" s="84"/>
      <c r="C137" s="84"/>
      <c r="D137" s="84"/>
      <c r="E137" s="84"/>
    </row>
    <row r="138" spans="1:5" ht="12.75">
      <c r="A138" s="84"/>
      <c r="B138" s="84"/>
      <c r="C138" s="84"/>
      <c r="D138" s="84"/>
      <c r="E138" s="84"/>
    </row>
    <row r="139" spans="1:5" ht="12.75">
      <c r="A139" s="84"/>
      <c r="B139" s="84"/>
      <c r="C139" s="84"/>
      <c r="D139" s="84"/>
      <c r="E139" s="84"/>
    </row>
    <row r="140" spans="1:5" ht="12.75">
      <c r="A140" s="84"/>
      <c r="B140" s="84"/>
      <c r="C140" s="84"/>
      <c r="D140" s="84"/>
      <c r="E140" s="84"/>
    </row>
    <row r="141" spans="1:5" ht="12.75">
      <c r="A141" s="84"/>
      <c r="B141" s="84"/>
      <c r="C141" s="84"/>
      <c r="D141" s="84"/>
      <c r="E141" s="84"/>
    </row>
    <row r="142" spans="1:5" ht="12.75">
      <c r="A142" s="84"/>
      <c r="B142" s="84"/>
      <c r="C142" s="84"/>
      <c r="D142" s="84"/>
      <c r="E142" s="84"/>
    </row>
    <row r="143" spans="1:5" ht="12.75">
      <c r="A143" s="84"/>
      <c r="B143" s="84"/>
      <c r="C143" s="84"/>
      <c r="D143" s="84"/>
      <c r="E143" s="84"/>
    </row>
    <row r="144" spans="1:5" ht="12.75">
      <c r="A144" s="84"/>
      <c r="B144" s="84"/>
      <c r="C144" s="84"/>
      <c r="D144" s="84"/>
      <c r="E144" s="84"/>
    </row>
    <row r="145" spans="1:5" ht="12.75">
      <c r="A145" s="84"/>
      <c r="B145" s="84"/>
      <c r="C145" s="84"/>
      <c r="D145" s="84"/>
      <c r="E145" s="84"/>
    </row>
    <row r="146" spans="1:5" ht="12.75">
      <c r="A146" s="84"/>
      <c r="B146" s="84"/>
      <c r="C146" s="84"/>
      <c r="D146" s="84"/>
      <c r="E146" s="84"/>
    </row>
    <row r="147" spans="1:5" ht="12.75">
      <c r="A147" s="84"/>
      <c r="B147" s="84"/>
      <c r="C147" s="84"/>
      <c r="D147" s="84"/>
      <c r="E147" s="84"/>
    </row>
    <row r="148" spans="1:5" ht="12.75">
      <c r="A148" s="84"/>
      <c r="B148" s="84"/>
      <c r="C148" s="84"/>
      <c r="D148" s="84"/>
      <c r="E148" s="84"/>
    </row>
    <row r="149" spans="1:5" ht="12.75">
      <c r="A149" s="84"/>
      <c r="B149" s="84"/>
      <c r="C149" s="84"/>
      <c r="D149" s="84"/>
      <c r="E149" s="84"/>
    </row>
    <row r="150" spans="1:5" ht="12.75">
      <c r="A150" s="84"/>
      <c r="B150" s="84"/>
      <c r="C150" s="84"/>
      <c r="D150" s="84"/>
      <c r="E150" s="84"/>
    </row>
    <row r="151" spans="1:5" ht="12.75">
      <c r="A151" s="84"/>
      <c r="B151" s="84"/>
      <c r="C151" s="84"/>
      <c r="D151" s="84"/>
      <c r="E151" s="84"/>
    </row>
    <row r="152" spans="1:5" ht="12.75">
      <c r="A152" s="84"/>
      <c r="B152" s="84"/>
      <c r="C152" s="84"/>
      <c r="D152" s="84"/>
      <c r="E152" s="84"/>
    </row>
    <row r="153" spans="1:5" ht="12.75">
      <c r="A153" s="84"/>
      <c r="B153" s="84"/>
      <c r="C153" s="84"/>
      <c r="D153" s="84"/>
      <c r="E153" s="84"/>
    </row>
    <row r="154" spans="1:5" ht="12.75">
      <c r="A154" s="84"/>
      <c r="B154" s="84"/>
      <c r="C154" s="84"/>
      <c r="D154" s="84"/>
      <c r="E154" s="84"/>
    </row>
    <row r="155" spans="1:5" ht="12.75">
      <c r="A155" s="84"/>
      <c r="B155" s="84"/>
      <c r="C155" s="84"/>
      <c r="D155" s="84"/>
      <c r="E155" s="84"/>
    </row>
    <row r="156" spans="1:5" ht="12.75">
      <c r="A156" s="84"/>
      <c r="B156" s="84"/>
      <c r="C156" s="84"/>
      <c r="D156" s="84"/>
      <c r="E156" s="84"/>
    </row>
    <row r="157" spans="1:5" ht="12.75">
      <c r="A157" s="84"/>
      <c r="B157" s="84"/>
      <c r="C157" s="84"/>
      <c r="D157" s="84"/>
      <c r="E157" s="84"/>
    </row>
    <row r="158" ht="12.75">
      <c r="B158" s="35"/>
    </row>
    <row r="159" ht="12.75">
      <c r="B159" s="35"/>
    </row>
    <row r="160" ht="12.75">
      <c r="B160" s="35"/>
    </row>
    <row r="161" ht="12.75">
      <c r="B161" s="35"/>
    </row>
    <row r="162" ht="12.75">
      <c r="B162" s="35"/>
    </row>
    <row r="163" ht="12.75">
      <c r="B163" s="35"/>
    </row>
    <row r="164" ht="12.75">
      <c r="B164" s="35"/>
    </row>
    <row r="165" ht="12.75">
      <c r="B165" s="35"/>
    </row>
    <row r="166" ht="12.75">
      <c r="B166" s="35"/>
    </row>
    <row r="167" ht="12.75">
      <c r="B167" s="35"/>
    </row>
    <row r="168" ht="12.75">
      <c r="B168" s="35"/>
    </row>
    <row r="169" ht="12.75">
      <c r="B169" s="35"/>
    </row>
    <row r="170" ht="12.75">
      <c r="B170" s="35"/>
    </row>
    <row r="171" ht="12.75">
      <c r="B171" s="35"/>
    </row>
    <row r="172" ht="12.75">
      <c r="B172" s="35"/>
    </row>
    <row r="173" ht="12.75">
      <c r="B173" s="35"/>
    </row>
    <row r="174" ht="12.75">
      <c r="B174" s="35"/>
    </row>
    <row r="175" ht="12.75">
      <c r="B175" s="35"/>
    </row>
    <row r="176" ht="12.75">
      <c r="B176" s="35"/>
    </row>
    <row r="177" ht="12.75">
      <c r="B177" s="35"/>
    </row>
    <row r="178" ht="12.75">
      <c r="B178" s="35"/>
    </row>
    <row r="179" ht="12.75">
      <c r="B179" s="35"/>
    </row>
    <row r="180" ht="12.75">
      <c r="B180" s="35"/>
    </row>
    <row r="181" ht="12.75">
      <c r="B181" s="35"/>
    </row>
    <row r="182" ht="12.75">
      <c r="B182" s="35"/>
    </row>
    <row r="183" ht="12.75">
      <c r="B183" s="35"/>
    </row>
    <row r="184" ht="12.75">
      <c r="B184" s="35"/>
    </row>
    <row r="185" ht="12.75">
      <c r="B185" s="35"/>
    </row>
    <row r="186" ht="12.75">
      <c r="B186" s="35"/>
    </row>
    <row r="187" ht="12.75">
      <c r="B187" s="35"/>
    </row>
    <row r="188" ht="12.75">
      <c r="B188" s="35"/>
    </row>
    <row r="189" ht="12.75">
      <c r="B189" s="35"/>
    </row>
    <row r="190" ht="12.75">
      <c r="B190" s="35"/>
    </row>
    <row r="191" ht="12.75">
      <c r="B191" s="35"/>
    </row>
    <row r="192" ht="12.75">
      <c r="B192" s="35"/>
    </row>
    <row r="193" ht="12.75">
      <c r="B193" s="35"/>
    </row>
    <row r="194" ht="12.75">
      <c r="B194" s="35"/>
    </row>
    <row r="195" ht="12.75">
      <c r="B195" s="35"/>
    </row>
    <row r="196" ht="12.75">
      <c r="B196" s="35"/>
    </row>
    <row r="197" ht="12.75">
      <c r="B197" s="35"/>
    </row>
    <row r="198" ht="12.75">
      <c r="B198" s="35"/>
    </row>
  </sheetData>
  <sheetProtection/>
  <mergeCells count="6">
    <mergeCell ref="A1:E1"/>
    <mergeCell ref="A2:E2"/>
    <mergeCell ref="A3:C3"/>
    <mergeCell ref="A4:E4"/>
    <mergeCell ref="A5:E5"/>
    <mergeCell ref="A9:E9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zoomScalePageLayoutView="0" workbookViewId="0" topLeftCell="A37">
      <selection activeCell="F46" sqref="F46"/>
    </sheetView>
  </sheetViews>
  <sheetFormatPr defaultColWidth="9.140625" defaultRowHeight="12.75"/>
  <cols>
    <col min="1" max="5" width="30.7109375" style="0" customWidth="1"/>
  </cols>
  <sheetData>
    <row r="1" spans="1:6" ht="18">
      <c r="A1" s="126" t="str">
        <f>Pools!A1</f>
        <v>AEV Pre Season Tournament</v>
      </c>
      <c r="B1" s="126"/>
      <c r="C1" s="126"/>
      <c r="D1" s="126"/>
      <c r="E1" s="126"/>
      <c r="F1" s="67"/>
    </row>
    <row r="2" spans="1:5" ht="18">
      <c r="A2" s="128">
        <f>Pools!A2</f>
        <v>43443</v>
      </c>
      <c r="B2" s="128"/>
      <c r="C2" s="128"/>
      <c r="D2" s="128"/>
      <c r="E2" s="128"/>
    </row>
    <row r="3" spans="1:5" ht="18">
      <c r="A3" s="162"/>
      <c r="B3" s="162"/>
      <c r="C3" s="162"/>
      <c r="D3" s="8"/>
      <c r="E3" s="8"/>
    </row>
    <row r="4" spans="1:5" ht="20.25">
      <c r="A4" s="161" t="str">
        <f>Pools!A26</f>
        <v>Division IV</v>
      </c>
      <c r="B4" s="161"/>
      <c r="C4" s="161"/>
      <c r="D4" s="161"/>
      <c r="E4" s="161"/>
    </row>
    <row r="5" spans="1:5" ht="20.25">
      <c r="A5" s="161" t="s">
        <v>41</v>
      </c>
      <c r="B5" s="161"/>
      <c r="C5" s="161"/>
      <c r="D5" s="161"/>
      <c r="E5" s="161"/>
    </row>
    <row r="6" ht="12.75">
      <c r="B6" s="35"/>
    </row>
    <row r="7" spans="2:5" ht="15">
      <c r="B7" s="32" t="str">
        <f>Pools!D28</f>
        <v>Netplex Ct. 2</v>
      </c>
      <c r="C7" s="32" t="s">
        <v>53</v>
      </c>
      <c r="D7" s="32" t="str">
        <f>Pools!B35</f>
        <v>Netplex Ct. 3</v>
      </c>
      <c r="E7" s="33"/>
    </row>
    <row r="8" ht="12.75">
      <c r="B8" s="35"/>
    </row>
    <row r="9" spans="1:6" ht="15">
      <c r="A9" s="158" t="s">
        <v>52</v>
      </c>
      <c r="B9" s="158"/>
      <c r="C9" s="158"/>
      <c r="D9" s="158"/>
      <c r="E9" s="158"/>
      <c r="F9" s="33"/>
    </row>
    <row r="10" spans="2:5" ht="15">
      <c r="B10" s="68"/>
      <c r="C10" s="32"/>
      <c r="D10" s="32"/>
      <c r="E10" s="32"/>
    </row>
    <row r="11" spans="2:5" ht="15">
      <c r="B11" s="68"/>
      <c r="C11" s="32"/>
      <c r="D11" s="32"/>
      <c r="E11" s="32"/>
    </row>
    <row r="12" ht="12.75">
      <c r="B12" s="35"/>
    </row>
    <row r="13" ht="12.75">
      <c r="B13" s="35" t="s">
        <v>257</v>
      </c>
    </row>
    <row r="14" ht="16.5" customHeight="1">
      <c r="B14" s="48" t="s">
        <v>42</v>
      </c>
    </row>
    <row r="15" spans="1:2" ht="16.5" customHeight="1">
      <c r="A15" s="12"/>
      <c r="B15" s="36"/>
    </row>
    <row r="16" spans="1:2" ht="16.5" customHeight="1">
      <c r="A16" s="12" t="s">
        <v>240</v>
      </c>
      <c r="B16" s="26" t="s">
        <v>38</v>
      </c>
    </row>
    <row r="17" spans="1:3" ht="16.5" customHeight="1">
      <c r="A17" s="30" t="s">
        <v>49</v>
      </c>
      <c r="B17" s="69" t="str">
        <f>B29</f>
        <v>Netplex Ct. 2</v>
      </c>
      <c r="C17" s="30" t="s">
        <v>257</v>
      </c>
    </row>
    <row r="18" spans="1:3" ht="16.5" customHeight="1">
      <c r="A18" s="19"/>
      <c r="B18" s="26" t="s">
        <v>37</v>
      </c>
      <c r="C18" s="19" t="s">
        <v>258</v>
      </c>
    </row>
    <row r="19" spans="1:3" ht="16.5" customHeight="1">
      <c r="A19" s="23" t="s">
        <v>36</v>
      </c>
      <c r="B19" s="70"/>
      <c r="C19" s="20"/>
    </row>
    <row r="20" spans="1:3" ht="16.5" customHeight="1">
      <c r="A20" s="34" t="str">
        <f>B7</f>
        <v>Netplex Ct. 2</v>
      </c>
      <c r="B20" s="28" t="s">
        <v>256</v>
      </c>
      <c r="C20" s="20"/>
    </row>
    <row r="21" spans="1:3" ht="16.5" customHeight="1">
      <c r="A21" s="50" t="s">
        <v>45</v>
      </c>
      <c r="B21" s="31" t="s">
        <v>240</v>
      </c>
      <c r="C21" s="20"/>
    </row>
    <row r="22" spans="1:3" ht="16.5" customHeight="1">
      <c r="A22" s="20"/>
      <c r="B22" s="31"/>
      <c r="C22" s="23" t="s">
        <v>40</v>
      </c>
    </row>
    <row r="23" spans="1:4" ht="16.5" customHeight="1">
      <c r="A23" s="21" t="s">
        <v>48</v>
      </c>
      <c r="B23" s="31"/>
      <c r="C23" s="34" t="str">
        <f>B17</f>
        <v>Netplex Ct. 2</v>
      </c>
      <c r="D23" s="22" t="s">
        <v>257</v>
      </c>
    </row>
    <row r="24" spans="1:4" ht="16.5" customHeight="1">
      <c r="A24" t="s">
        <v>256</v>
      </c>
      <c r="B24" s="35"/>
      <c r="C24" s="26" t="s">
        <v>37</v>
      </c>
      <c r="D24" s="19" t="s">
        <v>261</v>
      </c>
    </row>
    <row r="25" spans="2:4" ht="16.5" customHeight="1">
      <c r="B25" s="35" t="s">
        <v>149</v>
      </c>
      <c r="C25" s="20"/>
      <c r="D25" s="20"/>
    </row>
    <row r="26" spans="2:4" ht="16.5" customHeight="1">
      <c r="B26" s="71" t="s">
        <v>73</v>
      </c>
      <c r="C26" s="20"/>
      <c r="D26" s="20"/>
    </row>
    <row r="27" spans="2:4" ht="16.5" customHeight="1">
      <c r="B27" s="36"/>
      <c r="C27" s="20"/>
      <c r="D27" s="20"/>
    </row>
    <row r="28" spans="2:4" ht="16.5" customHeight="1">
      <c r="B28" s="26" t="s">
        <v>39</v>
      </c>
      <c r="C28" s="20"/>
      <c r="D28" s="20"/>
    </row>
    <row r="29" spans="2:4" ht="16.5" customHeight="1">
      <c r="B29" s="69" t="str">
        <f>A20</f>
        <v>Netplex Ct. 2</v>
      </c>
      <c r="C29" s="27" t="s">
        <v>259</v>
      </c>
      <c r="D29" s="20"/>
    </row>
    <row r="30" spans="2:4" ht="16.5" customHeight="1">
      <c r="B30" s="26" t="s">
        <v>37</v>
      </c>
      <c r="C30" t="s">
        <v>260</v>
      </c>
      <c r="D30" s="20"/>
    </row>
    <row r="31" spans="2:4" ht="16.5" customHeight="1">
      <c r="B31" s="70"/>
      <c r="D31" s="20"/>
    </row>
    <row r="32" spans="2:4" ht="16.5" customHeight="1">
      <c r="B32" s="28" t="s">
        <v>74</v>
      </c>
      <c r="D32" s="20"/>
    </row>
    <row r="33" spans="2:4" ht="16.5" customHeight="1">
      <c r="B33" s="35" t="s">
        <v>259</v>
      </c>
      <c r="D33" s="20"/>
    </row>
    <row r="34" spans="2:4" ht="16.5" customHeight="1">
      <c r="B34" s="35"/>
      <c r="D34" s="23" t="s">
        <v>75</v>
      </c>
    </row>
    <row r="35" spans="2:5" ht="16.5" customHeight="1">
      <c r="B35" s="35"/>
      <c r="D35" s="34" t="str">
        <f>C23</f>
        <v>Netplex Ct. 2</v>
      </c>
      <c r="E35" s="22" t="s">
        <v>134</v>
      </c>
    </row>
    <row r="36" spans="2:5" ht="16.5" customHeight="1">
      <c r="B36" s="35"/>
      <c r="D36" s="26" t="s">
        <v>37</v>
      </c>
      <c r="E36" s="1" t="s">
        <v>51</v>
      </c>
    </row>
    <row r="37" spans="2:5" ht="16.5" customHeight="1">
      <c r="B37" s="35" t="s">
        <v>146</v>
      </c>
      <c r="D37" s="20"/>
      <c r="E37" t="s">
        <v>266</v>
      </c>
    </row>
    <row r="38" spans="2:4" ht="16.5" customHeight="1">
      <c r="B38" s="30" t="s">
        <v>43</v>
      </c>
      <c r="D38" s="20"/>
    </row>
    <row r="39" spans="2:4" ht="16.5" customHeight="1">
      <c r="B39" s="36"/>
      <c r="D39" s="20"/>
    </row>
    <row r="40" spans="1:4" ht="16.5" customHeight="1">
      <c r="A40" s="65" t="s">
        <v>184</v>
      </c>
      <c r="B40" s="66" t="s">
        <v>38</v>
      </c>
      <c r="D40" s="20"/>
    </row>
    <row r="41" spans="1:4" ht="16.5" customHeight="1">
      <c r="A41" s="65" t="s">
        <v>183</v>
      </c>
      <c r="B41" s="69" t="str">
        <f>D7</f>
        <v>Netplex Ct. 3</v>
      </c>
      <c r="C41" s="22" t="s">
        <v>146</v>
      </c>
      <c r="D41" s="20"/>
    </row>
    <row r="42" spans="1:4" ht="16.5" customHeight="1">
      <c r="A42" s="65" t="s">
        <v>185</v>
      </c>
      <c r="B42" s="72" t="s">
        <v>99</v>
      </c>
      <c r="C42" s="19" t="s">
        <v>263</v>
      </c>
      <c r="D42" s="20"/>
    </row>
    <row r="43" spans="2:4" ht="16.5" customHeight="1">
      <c r="B43" s="70"/>
      <c r="C43" s="20"/>
      <c r="D43" s="20"/>
    </row>
    <row r="44" spans="2:4" ht="16.5" customHeight="1">
      <c r="B44" s="28" t="s">
        <v>76</v>
      </c>
      <c r="C44" s="20"/>
      <c r="D44" s="20"/>
    </row>
    <row r="45" spans="2:4" ht="16.5" customHeight="1">
      <c r="B45" s="35" t="s">
        <v>262</v>
      </c>
      <c r="C45" s="20"/>
      <c r="D45" s="20"/>
    </row>
    <row r="46" spans="2:4" ht="16.5" customHeight="1">
      <c r="B46" s="35"/>
      <c r="C46" s="114" t="s">
        <v>40</v>
      </c>
      <c r="D46" s="20"/>
    </row>
    <row r="47" spans="1:4" ht="16.5" customHeight="1">
      <c r="A47" s="31"/>
      <c r="B47" s="35"/>
      <c r="C47" s="34" t="str">
        <f>B53</f>
        <v>Netplex Ct. 3</v>
      </c>
      <c r="D47" s="27" t="s">
        <v>134</v>
      </c>
    </row>
    <row r="48" spans="1:4" ht="16.5" customHeight="1">
      <c r="A48" s="31"/>
      <c r="B48" s="35"/>
      <c r="C48" s="26" t="s">
        <v>37</v>
      </c>
      <c r="D48" t="s">
        <v>265</v>
      </c>
    </row>
    <row r="49" spans="1:3" ht="16.5" customHeight="1">
      <c r="A49" s="16"/>
      <c r="B49" s="35" t="s">
        <v>135</v>
      </c>
      <c r="C49" s="20"/>
    </row>
    <row r="50" spans="1:3" ht="16.5" customHeight="1">
      <c r="A50" s="110"/>
      <c r="B50" s="48" t="s">
        <v>77</v>
      </c>
      <c r="C50" s="20"/>
    </row>
    <row r="51" spans="1:3" ht="16.5" customHeight="1">
      <c r="A51" s="16"/>
      <c r="B51" s="36"/>
      <c r="C51" s="20"/>
    </row>
    <row r="52" spans="1:3" ht="16.5" customHeight="1">
      <c r="A52" s="31"/>
      <c r="B52" s="115" t="s">
        <v>39</v>
      </c>
      <c r="C52" s="20"/>
    </row>
    <row r="53" spans="1:3" ht="16.5" customHeight="1">
      <c r="A53" s="31"/>
      <c r="B53" s="69" t="str">
        <f>B41</f>
        <v>Netplex Ct. 3</v>
      </c>
      <c r="C53" s="27" t="s">
        <v>134</v>
      </c>
    </row>
    <row r="54" spans="1:3" ht="16.5" customHeight="1">
      <c r="A54" s="31"/>
      <c r="B54" s="26" t="s">
        <v>37</v>
      </c>
      <c r="C54" t="s">
        <v>264</v>
      </c>
    </row>
    <row r="55" ht="16.5" customHeight="1">
      <c r="B55" s="70"/>
    </row>
    <row r="56" ht="16.5" customHeight="1">
      <c r="B56" s="28" t="s">
        <v>44</v>
      </c>
    </row>
    <row r="57" ht="12.75">
      <c r="B57" s="35" t="s">
        <v>134</v>
      </c>
    </row>
    <row r="58" ht="12.75">
      <c r="B58" s="35"/>
    </row>
    <row r="59" ht="12.75">
      <c r="B59" s="35"/>
    </row>
    <row r="60" ht="12.75">
      <c r="B60" s="35"/>
    </row>
    <row r="61" ht="12.75">
      <c r="B61" s="35"/>
    </row>
    <row r="62" ht="12.75">
      <c r="B62" s="35"/>
    </row>
    <row r="63" ht="12.75">
      <c r="B63" s="35"/>
    </row>
    <row r="64" ht="12.75">
      <c r="B64" s="35"/>
    </row>
    <row r="65" ht="12.75">
      <c r="B65" s="35"/>
    </row>
    <row r="66" ht="12.75">
      <c r="B66" s="35"/>
    </row>
    <row r="67" ht="12.75">
      <c r="B67" s="35"/>
    </row>
    <row r="68" ht="12.75">
      <c r="B68" s="35"/>
    </row>
    <row r="69" ht="12.75">
      <c r="B69" s="35"/>
    </row>
    <row r="70" ht="12.75">
      <c r="B70" s="35"/>
    </row>
    <row r="71" ht="12.75">
      <c r="B71" s="35"/>
    </row>
    <row r="72" ht="12.75">
      <c r="B72" s="35"/>
    </row>
    <row r="73" ht="12.75">
      <c r="B73" s="35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  <row r="87" ht="12.75">
      <c r="B87" s="35"/>
    </row>
    <row r="88" ht="12.75">
      <c r="B88" s="35"/>
    </row>
    <row r="89" ht="12.75">
      <c r="B89" s="35"/>
    </row>
    <row r="90" ht="12.75">
      <c r="B90" s="35"/>
    </row>
    <row r="91" ht="12.75">
      <c r="B91" s="35"/>
    </row>
    <row r="92" ht="12.75">
      <c r="B92" s="35"/>
    </row>
    <row r="93" ht="12.75">
      <c r="B93" s="35"/>
    </row>
    <row r="94" ht="12.75">
      <c r="B94" s="35"/>
    </row>
    <row r="95" ht="12.75">
      <c r="B95" s="35"/>
    </row>
    <row r="96" ht="12.75">
      <c r="B96" s="35"/>
    </row>
    <row r="97" ht="12.75">
      <c r="B97" s="35"/>
    </row>
    <row r="98" ht="12.75">
      <c r="B98" s="35"/>
    </row>
    <row r="99" ht="12.75">
      <c r="B99" s="35"/>
    </row>
    <row r="100" ht="12.75">
      <c r="B100" s="35"/>
    </row>
    <row r="101" ht="12.75">
      <c r="B101" s="35"/>
    </row>
    <row r="102" ht="12.75">
      <c r="B102" s="35"/>
    </row>
    <row r="103" ht="12.75">
      <c r="B103" s="35"/>
    </row>
    <row r="104" ht="12.75">
      <c r="B104" s="35"/>
    </row>
    <row r="105" ht="12.75">
      <c r="B105" s="35"/>
    </row>
    <row r="106" ht="12.75">
      <c r="B106" s="35"/>
    </row>
    <row r="107" ht="12.75">
      <c r="B107" s="35"/>
    </row>
    <row r="108" ht="12.75">
      <c r="B108" s="35"/>
    </row>
    <row r="109" ht="12.75">
      <c r="B109" s="35"/>
    </row>
    <row r="110" ht="12.75">
      <c r="B110" s="35"/>
    </row>
    <row r="111" spans="1:5" ht="12.75">
      <c r="A111" s="84"/>
      <c r="B111" s="85"/>
      <c r="C111" s="84"/>
      <c r="D111" s="84"/>
      <c r="E111" s="84"/>
    </row>
    <row r="112" spans="1:5" ht="12.75">
      <c r="A112" s="84"/>
      <c r="B112" s="85"/>
      <c r="C112" s="84"/>
      <c r="D112" s="84"/>
      <c r="E112" s="84"/>
    </row>
    <row r="113" spans="1:5" ht="12.75">
      <c r="A113" s="84"/>
      <c r="B113" s="85"/>
      <c r="C113" s="84"/>
      <c r="D113" s="84"/>
      <c r="E113" s="84"/>
    </row>
    <row r="114" spans="1:5" ht="12.75">
      <c r="A114" s="84"/>
      <c r="B114" s="85"/>
      <c r="C114" s="84"/>
      <c r="D114" s="84"/>
      <c r="E114" s="84"/>
    </row>
    <row r="115" spans="1:5" ht="12.75">
      <c r="A115" s="84"/>
      <c r="B115" s="85"/>
      <c r="C115" s="84"/>
      <c r="D115" s="84"/>
      <c r="E115" s="84"/>
    </row>
    <row r="116" spans="1:5" ht="12.75">
      <c r="A116" s="84"/>
      <c r="B116" s="85"/>
      <c r="C116" s="84"/>
      <c r="D116" s="84"/>
      <c r="E116" s="84"/>
    </row>
    <row r="117" spans="1:5" ht="12.75">
      <c r="A117" s="84"/>
      <c r="B117" s="85"/>
      <c r="C117" s="84"/>
      <c r="D117" s="84"/>
      <c r="E117" s="84"/>
    </row>
    <row r="118" spans="1:5" ht="12.75">
      <c r="A118" s="84"/>
      <c r="B118" s="85"/>
      <c r="C118" s="84"/>
      <c r="D118" s="84"/>
      <c r="E118" s="84"/>
    </row>
    <row r="119" spans="1:5" ht="12.75">
      <c r="A119" s="84"/>
      <c r="B119" s="85"/>
      <c r="C119" s="84"/>
      <c r="D119" s="84"/>
      <c r="E119" s="84"/>
    </row>
    <row r="120" spans="1:5" ht="12.75">
      <c r="A120" s="84"/>
      <c r="B120" s="85"/>
      <c r="C120" s="84"/>
      <c r="D120" s="84"/>
      <c r="E120" s="84"/>
    </row>
    <row r="121" spans="1:5" ht="12.75">
      <c r="A121" s="84"/>
      <c r="B121" s="85"/>
      <c r="C121" s="84"/>
      <c r="D121" s="84"/>
      <c r="E121" s="84"/>
    </row>
    <row r="122" spans="1:5" ht="12.75">
      <c r="A122" s="84"/>
      <c r="B122" s="85"/>
      <c r="C122" s="84"/>
      <c r="D122" s="84"/>
      <c r="E122" s="84"/>
    </row>
    <row r="123" spans="1:5" ht="12.75">
      <c r="A123" s="84"/>
      <c r="B123" s="85"/>
      <c r="C123" s="84"/>
      <c r="D123" s="84"/>
      <c r="E123" s="84"/>
    </row>
    <row r="124" spans="1:5" ht="12.75">
      <c r="A124" s="84"/>
      <c r="B124" s="85"/>
      <c r="C124" s="84"/>
      <c r="D124" s="84"/>
      <c r="E124" s="84"/>
    </row>
    <row r="125" spans="1:5" ht="12.75">
      <c r="A125" s="84"/>
      <c r="B125" s="85"/>
      <c r="C125" s="84"/>
      <c r="D125" s="84"/>
      <c r="E125" s="84"/>
    </row>
    <row r="126" spans="1:5" ht="12.75">
      <c r="A126" s="84"/>
      <c r="B126" s="85"/>
      <c r="C126" s="84"/>
      <c r="D126" s="84"/>
      <c r="E126" s="84"/>
    </row>
    <row r="127" spans="1:5" ht="12.75">
      <c r="A127" s="84"/>
      <c r="B127" s="85"/>
      <c r="C127" s="84"/>
      <c r="D127" s="84"/>
      <c r="E127" s="84"/>
    </row>
    <row r="128" spans="1:5" ht="12.75">
      <c r="A128" s="84"/>
      <c r="B128" s="85"/>
      <c r="C128" s="84"/>
      <c r="D128" s="84"/>
      <c r="E128" s="84"/>
    </row>
    <row r="129" spans="1:5" ht="12.75">
      <c r="A129" s="84"/>
      <c r="B129" s="85"/>
      <c r="C129" s="84"/>
      <c r="D129" s="84"/>
      <c r="E129" s="84"/>
    </row>
    <row r="130" spans="1:5" ht="12.75">
      <c r="A130" s="84"/>
      <c r="B130" s="85"/>
      <c r="C130" s="84"/>
      <c r="D130" s="84"/>
      <c r="E130" s="84"/>
    </row>
    <row r="131" spans="1:5" ht="12.75">
      <c r="A131" s="84"/>
      <c r="B131" s="85"/>
      <c r="C131" s="84"/>
      <c r="D131" s="84"/>
      <c r="E131" s="84"/>
    </row>
    <row r="132" spans="1:5" ht="12.75">
      <c r="A132" s="84"/>
      <c r="B132" s="85"/>
      <c r="C132" s="84"/>
      <c r="D132" s="84"/>
      <c r="E132" s="84"/>
    </row>
    <row r="133" spans="1:5" ht="12.75">
      <c r="A133" s="84"/>
      <c r="B133" s="85"/>
      <c r="C133" s="84"/>
      <c r="D133" s="84"/>
      <c r="E133" s="84"/>
    </row>
    <row r="134" spans="1:5" ht="12.75">
      <c r="A134" s="84"/>
      <c r="B134" s="85"/>
      <c r="C134" s="84"/>
      <c r="D134" s="84"/>
      <c r="E134" s="84"/>
    </row>
    <row r="135" spans="1:5" ht="12.75">
      <c r="A135" s="84"/>
      <c r="B135" s="85"/>
      <c r="C135" s="84"/>
      <c r="D135" s="84"/>
      <c r="E135" s="84"/>
    </row>
    <row r="136" spans="1:5" ht="12.75">
      <c r="A136" s="84"/>
      <c r="B136" s="85"/>
      <c r="C136" s="84"/>
      <c r="D136" s="84"/>
      <c r="E136" s="84"/>
    </row>
    <row r="137" spans="1:5" ht="12.75">
      <c r="A137" s="84"/>
      <c r="B137" s="85"/>
      <c r="C137" s="84"/>
      <c r="D137" s="84"/>
      <c r="E137" s="84"/>
    </row>
    <row r="138" spans="1:5" ht="12.75">
      <c r="A138" s="84"/>
      <c r="B138" s="85"/>
      <c r="C138" s="84"/>
      <c r="D138" s="84"/>
      <c r="E138" s="84"/>
    </row>
    <row r="139" spans="1:5" ht="12.75">
      <c r="A139" s="84"/>
      <c r="B139" s="85"/>
      <c r="C139" s="84"/>
      <c r="D139" s="84"/>
      <c r="E139" s="84"/>
    </row>
    <row r="140" spans="1:5" ht="12.75">
      <c r="A140" s="84"/>
      <c r="B140" s="85"/>
      <c r="C140" s="84"/>
      <c r="D140" s="84"/>
      <c r="E140" s="84"/>
    </row>
    <row r="141" spans="1:5" ht="12.75">
      <c r="A141" s="84"/>
      <c r="B141" s="85"/>
      <c r="C141" s="84"/>
      <c r="D141" s="84"/>
      <c r="E141" s="84"/>
    </row>
    <row r="142" spans="1:5" ht="12.75">
      <c r="A142" s="84"/>
      <c r="B142" s="85"/>
      <c r="C142" s="84"/>
      <c r="D142" s="84"/>
      <c r="E142" s="84"/>
    </row>
    <row r="143" spans="1:5" ht="12.75">
      <c r="A143" s="84"/>
      <c r="B143" s="85"/>
      <c r="C143" s="84"/>
      <c r="D143" s="84"/>
      <c r="E143" s="84"/>
    </row>
    <row r="144" spans="1:5" ht="12.75">
      <c r="A144" s="84"/>
      <c r="B144" s="85"/>
      <c r="C144" s="84"/>
      <c r="D144" s="84"/>
      <c r="E144" s="84"/>
    </row>
    <row r="145" spans="1:5" ht="12.75">
      <c r="A145" s="84"/>
      <c r="B145" s="85"/>
      <c r="C145" s="84"/>
      <c r="D145" s="84"/>
      <c r="E145" s="84"/>
    </row>
    <row r="146" spans="1:5" ht="12.75">
      <c r="A146" s="84"/>
      <c r="B146" s="85"/>
      <c r="C146" s="84"/>
      <c r="D146" s="84"/>
      <c r="E146" s="84"/>
    </row>
    <row r="147" spans="1:5" ht="12.75">
      <c r="A147" s="84"/>
      <c r="B147" s="85"/>
      <c r="C147" s="84"/>
      <c r="D147" s="84"/>
      <c r="E147" s="84"/>
    </row>
    <row r="148" spans="1:5" ht="12.75">
      <c r="A148" s="84"/>
      <c r="B148" s="85"/>
      <c r="C148" s="84"/>
      <c r="D148" s="84"/>
      <c r="E148" s="84"/>
    </row>
    <row r="149" spans="1:5" ht="12.75">
      <c r="A149" s="84"/>
      <c r="B149" s="85"/>
      <c r="C149" s="84"/>
      <c r="D149" s="84"/>
      <c r="E149" s="84"/>
    </row>
    <row r="150" spans="1:5" ht="12.75">
      <c r="A150" s="84"/>
      <c r="B150" s="85"/>
      <c r="C150" s="84"/>
      <c r="D150" s="84"/>
      <c r="E150" s="84"/>
    </row>
    <row r="151" spans="1:5" ht="12.75">
      <c r="A151" s="84"/>
      <c r="B151" s="85"/>
      <c r="C151" s="84"/>
      <c r="D151" s="84"/>
      <c r="E151" s="84"/>
    </row>
    <row r="152" spans="1:5" ht="12.75">
      <c r="A152" s="84"/>
      <c r="B152" s="85"/>
      <c r="C152" s="84"/>
      <c r="D152" s="84"/>
      <c r="E152" s="84"/>
    </row>
    <row r="153" spans="1:5" ht="12.75">
      <c r="A153" s="84"/>
      <c r="B153" s="85"/>
      <c r="C153" s="84"/>
      <c r="D153" s="84"/>
      <c r="E153" s="84"/>
    </row>
    <row r="154" spans="1:5" ht="12.75">
      <c r="A154" s="84"/>
      <c r="B154" s="85"/>
      <c r="C154" s="84"/>
      <c r="D154" s="84"/>
      <c r="E154" s="84"/>
    </row>
    <row r="155" spans="1:5" ht="12.75">
      <c r="A155" s="84"/>
      <c r="B155" s="85"/>
      <c r="C155" s="84"/>
      <c r="D155" s="84"/>
      <c r="E155" s="84"/>
    </row>
    <row r="156" spans="1:5" ht="12.75">
      <c r="A156" s="84"/>
      <c r="B156" s="85"/>
      <c r="C156" s="84"/>
      <c r="D156" s="84"/>
      <c r="E156" s="84"/>
    </row>
    <row r="157" spans="1:5" ht="12.75">
      <c r="A157" s="84"/>
      <c r="B157" s="85"/>
      <c r="C157" s="84"/>
      <c r="D157" s="84"/>
      <c r="E157" s="84"/>
    </row>
    <row r="158" spans="1:5" ht="12.75">
      <c r="A158" s="84"/>
      <c r="B158" s="85"/>
      <c r="C158" s="84"/>
      <c r="D158" s="84"/>
      <c r="E158" s="84"/>
    </row>
    <row r="159" spans="1:5" ht="12.75">
      <c r="A159" s="84"/>
      <c r="B159" s="85"/>
      <c r="C159" s="84"/>
      <c r="D159" s="84"/>
      <c r="E159" s="84"/>
    </row>
    <row r="160" spans="1:5" ht="12.75">
      <c r="A160" s="84"/>
      <c r="B160" s="85"/>
      <c r="C160" s="84"/>
      <c r="D160" s="84"/>
      <c r="E160" s="84"/>
    </row>
    <row r="161" spans="1:5" ht="12.75">
      <c r="A161" s="84"/>
      <c r="B161" s="85"/>
      <c r="C161" s="84"/>
      <c r="D161" s="84"/>
      <c r="E161" s="84"/>
    </row>
    <row r="162" spans="1:5" ht="12.75">
      <c r="A162" s="84"/>
      <c r="B162" s="85"/>
      <c r="C162" s="84"/>
      <c r="D162" s="84"/>
      <c r="E162" s="84"/>
    </row>
    <row r="163" spans="1:5" ht="12.75">
      <c r="A163" s="84"/>
      <c r="B163" s="85"/>
      <c r="C163" s="84"/>
      <c r="D163" s="84"/>
      <c r="E163" s="84"/>
    </row>
    <row r="164" spans="1:5" ht="12.75">
      <c r="A164" s="84"/>
      <c r="B164" s="85"/>
      <c r="C164" s="84"/>
      <c r="D164" s="84"/>
      <c r="E164" s="84"/>
    </row>
    <row r="165" spans="1:5" ht="12.75">
      <c r="A165" s="84"/>
      <c r="B165" s="85"/>
      <c r="C165" s="84"/>
      <c r="D165" s="84"/>
      <c r="E165" s="84"/>
    </row>
    <row r="166" spans="1:5" ht="12.75">
      <c r="A166" s="84"/>
      <c r="B166" s="85"/>
      <c r="C166" s="84"/>
      <c r="D166" s="84"/>
      <c r="E166" s="84"/>
    </row>
    <row r="167" spans="1:5" ht="12.75">
      <c r="A167" s="84"/>
      <c r="B167" s="85"/>
      <c r="C167" s="84"/>
      <c r="D167" s="84"/>
      <c r="E167" s="84"/>
    </row>
    <row r="168" spans="1:5" ht="12.75">
      <c r="A168" s="84"/>
      <c r="B168" s="85"/>
      <c r="C168" s="84"/>
      <c r="D168" s="84"/>
      <c r="E168" s="84"/>
    </row>
    <row r="169" spans="1:5" ht="12.75">
      <c r="A169" s="84"/>
      <c r="B169" s="85"/>
      <c r="C169" s="84"/>
      <c r="D169" s="84"/>
      <c r="E169" s="84"/>
    </row>
    <row r="170" spans="1:5" ht="12.75">
      <c r="A170" s="84"/>
      <c r="B170" s="85"/>
      <c r="C170" s="84"/>
      <c r="D170" s="84"/>
      <c r="E170" s="84"/>
    </row>
  </sheetData>
  <sheetProtection/>
  <mergeCells count="6">
    <mergeCell ref="A1:E1"/>
    <mergeCell ref="A2:E2"/>
    <mergeCell ref="A3:C3"/>
    <mergeCell ref="A4:E4"/>
    <mergeCell ref="A5:E5"/>
    <mergeCell ref="A9:E9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1">
      <selection activeCell="K28" sqref="K28"/>
    </sheetView>
  </sheetViews>
  <sheetFormatPr defaultColWidth="9.140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Pools!A10</f>
        <v>Netplex Ct. 1</v>
      </c>
    </row>
    <row r="5" spans="1:2" s="46" customFormat="1" ht="14.25">
      <c r="A5" s="45" t="s">
        <v>4</v>
      </c>
      <c r="B5" s="46" t="str">
        <f>Pools!A8</f>
        <v>Division I/II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26</v>
      </c>
      <c r="D9" s="15"/>
      <c r="E9" s="15"/>
      <c r="F9" s="15"/>
      <c r="G9" s="15"/>
    </row>
    <row r="10" spans="1:7" ht="12.75">
      <c r="A10" s="15" t="s">
        <v>22</v>
      </c>
      <c r="B10" s="17">
        <v>1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Amarillo Xtreme 17 Vex</v>
      </c>
      <c r="C12" s="131"/>
      <c r="D12" s="130" t="str">
        <f>A16</f>
        <v>AEV 183 Borger Cloie</v>
      </c>
      <c r="E12" s="132"/>
      <c r="F12" s="130" t="str">
        <f>A19</f>
        <v>PVP 16 Rox</v>
      </c>
      <c r="G12" s="132"/>
      <c r="H12" s="133" t="str">
        <f>A22</f>
        <v>AEV 161 Caitlin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Pools!A12</f>
        <v>Amarillo Xtreme 17 Vex</v>
      </c>
      <c r="B13" s="135"/>
      <c r="C13" s="136"/>
      <c r="D13" s="57">
        <v>25</v>
      </c>
      <c r="E13" s="57">
        <v>21</v>
      </c>
      <c r="F13" s="57">
        <v>25</v>
      </c>
      <c r="G13" s="57">
        <v>16</v>
      </c>
      <c r="H13" s="57">
        <v>27</v>
      </c>
      <c r="I13" s="57">
        <v>25</v>
      </c>
      <c r="J13" s="141">
        <v>1</v>
      </c>
      <c r="K13" s="144">
        <v>1</v>
      </c>
      <c r="L13" s="145"/>
    </row>
    <row r="14" spans="1:12" s="47" customFormat="1" ht="24" customHeight="1">
      <c r="A14" s="142"/>
      <c r="B14" s="137"/>
      <c r="C14" s="138"/>
      <c r="D14" s="57">
        <v>25</v>
      </c>
      <c r="E14" s="57">
        <v>23</v>
      </c>
      <c r="F14" s="57">
        <v>25</v>
      </c>
      <c r="G14" s="57">
        <v>23</v>
      </c>
      <c r="H14" s="57">
        <v>25</v>
      </c>
      <c r="I14" s="57">
        <v>14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Pools!A13</f>
        <v>AEV 183 Borger Cloie</v>
      </c>
      <c r="B16" s="58">
        <f>IF(E13&gt;0,E13," ")</f>
        <v>21</v>
      </c>
      <c r="C16" s="58">
        <f>IF(D13&gt;0,D13," ")</f>
        <v>25</v>
      </c>
      <c r="D16" s="135"/>
      <c r="E16" s="136"/>
      <c r="F16" s="57">
        <v>25</v>
      </c>
      <c r="G16" s="57">
        <v>16</v>
      </c>
      <c r="H16" s="57">
        <v>13</v>
      </c>
      <c r="I16" s="57">
        <v>25</v>
      </c>
      <c r="J16" s="141">
        <v>2</v>
      </c>
      <c r="K16" s="144">
        <v>4</v>
      </c>
      <c r="L16" s="145"/>
    </row>
    <row r="17" spans="1:12" s="47" customFormat="1" ht="24" customHeight="1">
      <c r="A17" s="142"/>
      <c r="B17" s="58">
        <f>IF(E14&gt;0,E14," ")</f>
        <v>23</v>
      </c>
      <c r="C17" s="58">
        <f>IF(D14&gt;0,D14," ")</f>
        <v>25</v>
      </c>
      <c r="D17" s="137"/>
      <c r="E17" s="138"/>
      <c r="F17" s="57">
        <v>20</v>
      </c>
      <c r="G17" s="57">
        <v>25</v>
      </c>
      <c r="H17" s="57">
        <v>16</v>
      </c>
      <c r="I17" s="57">
        <v>25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Pools!A14</f>
        <v>PVP 16 Rox</v>
      </c>
      <c r="B19" s="58">
        <f>IF(G13&gt;0,G13," ")</f>
        <v>16</v>
      </c>
      <c r="C19" s="58">
        <f>IF(F13&gt;0,F13," ")</f>
        <v>25</v>
      </c>
      <c r="D19" s="58">
        <f>IF(G16&gt;0,G16," ")</f>
        <v>16</v>
      </c>
      <c r="E19" s="58">
        <f>IF(F16&gt;0,F16," ")</f>
        <v>25</v>
      </c>
      <c r="F19" s="59"/>
      <c r="G19" s="59"/>
      <c r="H19" s="57">
        <v>18</v>
      </c>
      <c r="I19" s="57">
        <v>25</v>
      </c>
      <c r="J19" s="141">
        <v>3</v>
      </c>
      <c r="K19" s="144">
        <v>3</v>
      </c>
      <c r="L19" s="145"/>
    </row>
    <row r="20" spans="1:12" s="47" customFormat="1" ht="24" customHeight="1">
      <c r="A20" s="142"/>
      <c r="B20" s="58">
        <f>IF(G14&gt;0,G14," ")</f>
        <v>23</v>
      </c>
      <c r="C20" s="58">
        <f>IF(F14&gt;0,F14," ")</f>
        <v>25</v>
      </c>
      <c r="D20" s="58">
        <f>IF(G17&gt;0,G17," ")</f>
        <v>25</v>
      </c>
      <c r="E20" s="58">
        <f>IF(F17&gt;0,F17," ")</f>
        <v>20</v>
      </c>
      <c r="F20" s="59"/>
      <c r="G20" s="59"/>
      <c r="H20" s="57">
        <v>25</v>
      </c>
      <c r="I20" s="57">
        <v>23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Pools!A15</f>
        <v>AEV 161 Caitlin</v>
      </c>
      <c r="B22" s="58">
        <f>IF(I13&gt;0,I13," ")</f>
        <v>25</v>
      </c>
      <c r="C22" s="58">
        <f>IF(H13&gt;0,H13," ")</f>
        <v>27</v>
      </c>
      <c r="D22" s="58">
        <f>IF(I16&gt;0,I16," ")</f>
        <v>25</v>
      </c>
      <c r="E22" s="58">
        <f>IF(H16&gt;0,H16," ")</f>
        <v>13</v>
      </c>
      <c r="F22" s="58">
        <f>IF(I19&gt;0,I19," ")</f>
        <v>25</v>
      </c>
      <c r="G22" s="58">
        <f>IF(H19&gt;0,H19," ")</f>
        <v>18</v>
      </c>
      <c r="H22" s="135"/>
      <c r="I22" s="136"/>
      <c r="J22" s="141">
        <v>4</v>
      </c>
      <c r="K22" s="144">
        <v>2</v>
      </c>
      <c r="L22" s="145"/>
    </row>
    <row r="23" spans="1:12" s="47" customFormat="1" ht="24" customHeight="1">
      <c r="A23" s="142"/>
      <c r="B23" s="58">
        <f>IF(I14&gt;0,I14," ")</f>
        <v>14</v>
      </c>
      <c r="C23" s="58">
        <f>IF(H14&gt;0,H14," ")</f>
        <v>25</v>
      </c>
      <c r="D23" s="58">
        <f>IF(I17&gt;0,I17," ")</f>
        <v>25</v>
      </c>
      <c r="E23" s="58">
        <f>IF(H17&gt;0,H17," ")</f>
        <v>16</v>
      </c>
      <c r="F23" s="58">
        <f>IF(I20&gt;0,I20," ")</f>
        <v>23</v>
      </c>
      <c r="G23" s="58">
        <f>IF(H20&gt;0,H20," ")</f>
        <v>25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Amarillo Xtreme 17 Vex</v>
      </c>
      <c r="B28" s="151">
        <v>6</v>
      </c>
      <c r="C28" s="152"/>
      <c r="D28" s="151">
        <v>0</v>
      </c>
      <c r="E28" s="152"/>
      <c r="F28" s="151"/>
      <c r="G28" s="152"/>
      <c r="H28" s="60"/>
      <c r="I28" s="61">
        <f>D13+D14+D15+F13+F14+F15+H13+H14+H15</f>
        <v>152</v>
      </c>
      <c r="J28" s="61">
        <f>E13+E14+E15+G13+G14+G15+I13+I14+I15</f>
        <v>122</v>
      </c>
      <c r="K28" s="61">
        <f>I28-J28</f>
        <v>30</v>
      </c>
    </row>
    <row r="29" spans="1:11" ht="24" customHeight="1">
      <c r="A29" s="2" t="str">
        <f>A16</f>
        <v>AEV 183 Borger Cloie</v>
      </c>
      <c r="B29" s="151">
        <v>1</v>
      </c>
      <c r="C29" s="152"/>
      <c r="D29" s="151">
        <v>5</v>
      </c>
      <c r="E29" s="152"/>
      <c r="F29" s="151"/>
      <c r="G29" s="152"/>
      <c r="H29" s="60"/>
      <c r="I29" s="61">
        <f>B16+B17+B18+F16+F17+F18+H16+H17+H18</f>
        <v>118</v>
      </c>
      <c r="J29" s="61">
        <f>C16+C17+C18+G16+G17+G18+I16+I17+I18</f>
        <v>141</v>
      </c>
      <c r="K29" s="61">
        <f>I29-J29</f>
        <v>-23</v>
      </c>
    </row>
    <row r="30" spans="1:11" ht="24" customHeight="1">
      <c r="A30" s="2" t="str">
        <f>A19</f>
        <v>PVP 16 Rox</v>
      </c>
      <c r="B30" s="151">
        <v>2</v>
      </c>
      <c r="C30" s="152"/>
      <c r="D30" s="151">
        <v>4</v>
      </c>
      <c r="E30" s="152"/>
      <c r="F30" s="151"/>
      <c r="G30" s="152"/>
      <c r="H30" s="60"/>
      <c r="I30" s="61">
        <f>B19+B20+B21+D19+D20+D21+H19+H20+H21</f>
        <v>123</v>
      </c>
      <c r="J30" s="61">
        <f>C19+C20+C21+E19+E20+E21+I19+I20+I21</f>
        <v>143</v>
      </c>
      <c r="K30" s="61">
        <f>I30-J30</f>
        <v>-20</v>
      </c>
    </row>
    <row r="31" spans="1:11" ht="24" customHeight="1">
      <c r="A31" s="2" t="str">
        <f>A22</f>
        <v>AEV 161 Caitlin</v>
      </c>
      <c r="B31" s="151">
        <v>3</v>
      </c>
      <c r="C31" s="152"/>
      <c r="D31" s="151">
        <v>3</v>
      </c>
      <c r="E31" s="152"/>
      <c r="F31" s="151"/>
      <c r="G31" s="152"/>
      <c r="H31" s="60"/>
      <c r="I31" s="61">
        <f>B22+B23+B24+D22+D23+D24+F22+F23+F24</f>
        <v>137</v>
      </c>
      <c r="J31" s="61">
        <f>C22+C23+C24+E22+E23+E24+G22+G23+G24</f>
        <v>124</v>
      </c>
      <c r="K31" s="61">
        <f>I31-J31</f>
        <v>13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530</v>
      </c>
      <c r="J32" s="62">
        <f>SUM(J28:J31)</f>
        <v>530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96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Amarillo Xtreme 17 Vex</v>
      </c>
      <c r="C35" s="132"/>
      <c r="D35" s="130" t="str">
        <f>A30</f>
        <v>PVP 16 Rox</v>
      </c>
      <c r="E35" s="132"/>
      <c r="F35" s="154" t="str">
        <f>A16</f>
        <v>AEV 183 Borger Cloie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AEV 183 Borger Cloie</v>
      </c>
      <c r="C36" s="132"/>
      <c r="D36" s="130" t="str">
        <f>A22</f>
        <v>AEV 161 Caitlin</v>
      </c>
      <c r="E36" s="132"/>
      <c r="F36" s="154" t="str">
        <f>A13</f>
        <v>Amarillo Xtreme 17 Vex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Amarillo Xtreme 17 Vex</v>
      </c>
      <c r="C37" s="132"/>
      <c r="D37" s="130" t="str">
        <f>A31</f>
        <v>AEV 161 Caitlin</v>
      </c>
      <c r="E37" s="132"/>
      <c r="F37" s="154" t="str">
        <f>A30</f>
        <v>PVP 16 Rox</v>
      </c>
      <c r="G37" s="154"/>
      <c r="I37" s="155"/>
      <c r="J37" s="155"/>
      <c r="K37" s="155"/>
      <c r="L37" s="155"/>
    </row>
    <row r="38" spans="1:12" ht="18" customHeight="1">
      <c r="A38" s="3" t="s">
        <v>23</v>
      </c>
      <c r="B38" s="130" t="str">
        <f>A29</f>
        <v>AEV 183 Borger Cloie</v>
      </c>
      <c r="C38" s="132"/>
      <c r="D38" s="130" t="str">
        <f>A30</f>
        <v>PVP 16 Rox</v>
      </c>
      <c r="E38" s="132"/>
      <c r="F38" s="154" t="str">
        <f>A28</f>
        <v>Amarillo Xtreme 17 Vex</v>
      </c>
      <c r="G38" s="154"/>
      <c r="I38" s="155"/>
      <c r="J38" s="155"/>
      <c r="K38" s="155"/>
      <c r="L38" s="155"/>
    </row>
    <row r="39" spans="1:7" ht="18" customHeight="1">
      <c r="A39" s="3" t="s">
        <v>24</v>
      </c>
      <c r="B39" s="130" t="str">
        <f>A30</f>
        <v>PVP 16 Rox</v>
      </c>
      <c r="C39" s="132"/>
      <c r="D39" s="130" t="str">
        <f>A31</f>
        <v>AEV 161 Caitlin</v>
      </c>
      <c r="E39" s="132"/>
      <c r="F39" s="154" t="str">
        <f>A16</f>
        <v>AEV 183 Borger Cloie</v>
      </c>
      <c r="G39" s="154"/>
    </row>
    <row r="40" spans="1:7" ht="18" customHeight="1">
      <c r="A40" s="3" t="s">
        <v>25</v>
      </c>
      <c r="B40" s="130" t="str">
        <f>A13</f>
        <v>Amarillo Xtreme 17 Vex</v>
      </c>
      <c r="C40" s="132"/>
      <c r="D40" s="130" t="str">
        <f>A29</f>
        <v>AEV 183 Borger Cloie</v>
      </c>
      <c r="E40" s="132"/>
      <c r="F40" s="154" t="str">
        <f>A22</f>
        <v>AEV 161 Caitlin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B13:C15"/>
    <mergeCell ref="J13:J15"/>
    <mergeCell ref="K13:L15"/>
    <mergeCell ref="A16:A18"/>
    <mergeCell ref="D16:E18"/>
    <mergeCell ref="J16:J18"/>
    <mergeCell ref="K16:L18"/>
    <mergeCell ref="A13:A15"/>
    <mergeCell ref="A1:M1"/>
    <mergeCell ref="A2:M2"/>
    <mergeCell ref="B12:C12"/>
    <mergeCell ref="D12:E12"/>
    <mergeCell ref="F12:G12"/>
    <mergeCell ref="H12:I12"/>
    <mergeCell ref="K12:L12"/>
    <mergeCell ref="A7:H7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8">
      <selection activeCell="K36" sqref="K36"/>
    </sheetView>
  </sheetViews>
  <sheetFormatPr defaultColWidth="9.140625" defaultRowHeight="12.75"/>
  <cols>
    <col min="1" max="1" width="40.2812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Pools!A44</f>
        <v>Netplex Ct. 7</v>
      </c>
    </row>
    <row r="5" spans="1:2" s="46" customFormat="1" ht="14.25">
      <c r="A5" s="45" t="s">
        <v>4</v>
      </c>
      <c r="B5" s="46" t="str">
        <f>Pools!A42</f>
        <v>Division V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26</v>
      </c>
      <c r="D9" s="15"/>
      <c r="E9" s="15"/>
      <c r="F9" s="15"/>
      <c r="G9" s="15"/>
    </row>
    <row r="10" spans="1:7" ht="12.75">
      <c r="A10" s="15" t="s">
        <v>22</v>
      </c>
      <c r="B10" s="17">
        <v>7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AEV 121 Barney</v>
      </c>
      <c r="C12" s="131"/>
      <c r="D12" s="130" t="str">
        <f>A16</f>
        <v>Amarillo Xtreme 12 Xplosion</v>
      </c>
      <c r="E12" s="132"/>
      <c r="F12" s="130" t="str">
        <f>A19</f>
        <v>JET 12 Williams</v>
      </c>
      <c r="G12" s="132"/>
      <c r="H12" s="133" t="str">
        <f>A22</f>
        <v>JET 12 Schellhamer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Pools!A46</f>
        <v>AEV 121 Barney</v>
      </c>
      <c r="B13" s="135"/>
      <c r="C13" s="136"/>
      <c r="D13" s="57">
        <v>25</v>
      </c>
      <c r="E13" s="57">
        <v>20</v>
      </c>
      <c r="F13" s="57">
        <v>21</v>
      </c>
      <c r="G13" s="57">
        <v>25</v>
      </c>
      <c r="H13" s="57">
        <v>13</v>
      </c>
      <c r="I13" s="57">
        <v>25</v>
      </c>
      <c r="J13" s="141">
        <v>1</v>
      </c>
      <c r="K13" s="144">
        <v>2</v>
      </c>
      <c r="L13" s="145"/>
    </row>
    <row r="14" spans="1:12" s="47" customFormat="1" ht="24" customHeight="1">
      <c r="A14" s="142"/>
      <c r="B14" s="137"/>
      <c r="C14" s="138"/>
      <c r="D14" s="57">
        <v>25</v>
      </c>
      <c r="E14" s="57">
        <v>23</v>
      </c>
      <c r="F14" s="57">
        <v>7</v>
      </c>
      <c r="G14" s="57">
        <v>25</v>
      </c>
      <c r="H14" s="57">
        <v>25</v>
      </c>
      <c r="I14" s="57">
        <v>23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Pools!A47</f>
        <v>Amarillo Xtreme 12 Xplosion</v>
      </c>
      <c r="B16" s="58">
        <f>IF(E13&gt;0,E13," ")</f>
        <v>20</v>
      </c>
      <c r="C16" s="58">
        <f>IF(D13&gt;0,D13," ")</f>
        <v>25</v>
      </c>
      <c r="D16" s="135"/>
      <c r="E16" s="136"/>
      <c r="F16" s="57">
        <v>21</v>
      </c>
      <c r="G16" s="57">
        <v>25</v>
      </c>
      <c r="H16" s="57">
        <v>25</v>
      </c>
      <c r="I16" s="57">
        <v>15</v>
      </c>
      <c r="J16" s="141">
        <v>2</v>
      </c>
      <c r="K16" s="144">
        <v>3</v>
      </c>
      <c r="L16" s="145"/>
    </row>
    <row r="17" spans="1:12" s="47" customFormat="1" ht="24" customHeight="1">
      <c r="A17" s="142"/>
      <c r="B17" s="58">
        <f>IF(E14&gt;0,E14," ")</f>
        <v>23</v>
      </c>
      <c r="C17" s="58">
        <f>IF(D14&gt;0,D14," ")</f>
        <v>25</v>
      </c>
      <c r="D17" s="137"/>
      <c r="E17" s="138"/>
      <c r="F17" s="57">
        <v>19</v>
      </c>
      <c r="G17" s="57">
        <v>25</v>
      </c>
      <c r="H17" s="57">
        <v>25</v>
      </c>
      <c r="I17" s="57">
        <v>14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Pools!A48</f>
        <v>JET 12 Williams</v>
      </c>
      <c r="B19" s="58">
        <f>IF(G13&gt;0,G13," ")</f>
        <v>25</v>
      </c>
      <c r="C19" s="58">
        <f>IF(F13&gt;0,F13," ")</f>
        <v>21</v>
      </c>
      <c r="D19" s="58">
        <f>IF(G16&gt;0,G16," ")</f>
        <v>25</v>
      </c>
      <c r="E19" s="58">
        <f>IF(F16&gt;0,F16," ")</f>
        <v>21</v>
      </c>
      <c r="F19" s="59"/>
      <c r="G19" s="59"/>
      <c r="H19" s="57">
        <v>25</v>
      </c>
      <c r="I19" s="57">
        <v>12</v>
      </c>
      <c r="J19" s="141">
        <v>3</v>
      </c>
      <c r="K19" s="144">
        <v>1</v>
      </c>
      <c r="L19" s="145"/>
    </row>
    <row r="20" spans="1:12" s="47" customFormat="1" ht="24" customHeight="1">
      <c r="A20" s="142"/>
      <c r="B20" s="58">
        <f>IF(G14&gt;0,G14," ")</f>
        <v>25</v>
      </c>
      <c r="C20" s="58">
        <f>IF(F14&gt;0,F14," ")</f>
        <v>7</v>
      </c>
      <c r="D20" s="58">
        <f>IF(G17&gt;0,G17," ")</f>
        <v>25</v>
      </c>
      <c r="E20" s="58">
        <f>IF(F17&gt;0,F17," ")</f>
        <v>19</v>
      </c>
      <c r="F20" s="59"/>
      <c r="G20" s="59"/>
      <c r="H20" s="57">
        <v>25</v>
      </c>
      <c r="I20" s="57">
        <v>8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Pools!A49</f>
        <v>JET 12 Schellhamer</v>
      </c>
      <c r="B22" s="58">
        <f>IF(I13&gt;0,I13," ")</f>
        <v>25</v>
      </c>
      <c r="C22" s="58">
        <f>IF(H13&gt;0,H13," ")</f>
        <v>13</v>
      </c>
      <c r="D22" s="58">
        <f>IF(I16&gt;0,I16," ")</f>
        <v>15</v>
      </c>
      <c r="E22" s="58">
        <f>IF(H16&gt;0,H16," ")</f>
        <v>25</v>
      </c>
      <c r="F22" s="58">
        <f>IF(I19&gt;0,I19," ")</f>
        <v>12</v>
      </c>
      <c r="G22" s="58">
        <f>IF(H19&gt;0,H19," ")</f>
        <v>25</v>
      </c>
      <c r="H22" s="135"/>
      <c r="I22" s="136"/>
      <c r="J22" s="141">
        <v>4</v>
      </c>
      <c r="K22" s="144">
        <v>4</v>
      </c>
      <c r="L22" s="145"/>
    </row>
    <row r="23" spans="1:12" s="47" customFormat="1" ht="24" customHeight="1">
      <c r="A23" s="142"/>
      <c r="B23" s="58">
        <f>IF(I14&gt;0,I14," ")</f>
        <v>23</v>
      </c>
      <c r="C23" s="58">
        <f>IF(H14&gt;0,H14," ")</f>
        <v>25</v>
      </c>
      <c r="D23" s="58">
        <f>IF(I17&gt;0,I17," ")</f>
        <v>14</v>
      </c>
      <c r="E23" s="58">
        <f>IF(H17&gt;0,H17," ")</f>
        <v>25</v>
      </c>
      <c r="F23" s="58">
        <f>IF(I20&gt;0,I20," ")</f>
        <v>8</v>
      </c>
      <c r="G23" s="58">
        <f>IF(H20&gt;0,H20," ")</f>
        <v>25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AEV 121 Barney</v>
      </c>
      <c r="B28" s="151">
        <v>3</v>
      </c>
      <c r="C28" s="152"/>
      <c r="D28" s="151">
        <v>3</v>
      </c>
      <c r="E28" s="152"/>
      <c r="F28" s="151"/>
      <c r="G28" s="152"/>
      <c r="H28" s="60"/>
      <c r="I28" s="61">
        <f>D13+D14+D15+F13+F14+F15+H13+H14+H15</f>
        <v>116</v>
      </c>
      <c r="J28" s="61">
        <f>E13+E14+E15+G13+G14+G15+I13+I14+I15</f>
        <v>141</v>
      </c>
      <c r="K28" s="61">
        <f>I28-J28</f>
        <v>-25</v>
      </c>
    </row>
    <row r="29" spans="1:11" ht="24" customHeight="1">
      <c r="A29" s="2" t="str">
        <f>A16</f>
        <v>Amarillo Xtreme 12 Xplosion</v>
      </c>
      <c r="B29" s="151">
        <v>2</v>
      </c>
      <c r="C29" s="152"/>
      <c r="D29" s="151">
        <v>4</v>
      </c>
      <c r="E29" s="152"/>
      <c r="F29" s="151"/>
      <c r="G29" s="152"/>
      <c r="H29" s="60"/>
      <c r="I29" s="61">
        <f>B16+B17+B18+F16+F17+F18+H16+H17+H18</f>
        <v>133</v>
      </c>
      <c r="J29" s="61">
        <f>C16+C17+C18+G16+G17+G18+I16+I17+I18</f>
        <v>129</v>
      </c>
      <c r="K29" s="61">
        <f>I29-J29</f>
        <v>4</v>
      </c>
    </row>
    <row r="30" spans="1:11" ht="24" customHeight="1">
      <c r="A30" s="2" t="str">
        <f>A19</f>
        <v>JET 12 Williams</v>
      </c>
      <c r="B30" s="151">
        <v>6</v>
      </c>
      <c r="C30" s="152"/>
      <c r="D30" s="151">
        <v>0</v>
      </c>
      <c r="E30" s="152"/>
      <c r="F30" s="151"/>
      <c r="G30" s="152"/>
      <c r="H30" s="60"/>
      <c r="I30" s="61">
        <f>B19+B20+B21+D19+D20+D21+H19+H20+H21</f>
        <v>150</v>
      </c>
      <c r="J30" s="61">
        <f>C19+C20+C21+E19+E20+E21+I19+I20+I21</f>
        <v>88</v>
      </c>
      <c r="K30" s="61">
        <f>I30-J30</f>
        <v>62</v>
      </c>
    </row>
    <row r="31" spans="1:11" ht="24" customHeight="1">
      <c r="A31" s="2" t="str">
        <f>A22</f>
        <v>JET 12 Schellhamer</v>
      </c>
      <c r="B31" s="151">
        <v>1</v>
      </c>
      <c r="C31" s="152"/>
      <c r="D31" s="151">
        <v>5</v>
      </c>
      <c r="E31" s="152"/>
      <c r="F31" s="151"/>
      <c r="G31" s="152"/>
      <c r="H31" s="60"/>
      <c r="I31" s="61">
        <f>B22+B23+B24+D22+D23+D24+F22+F23+F24</f>
        <v>97</v>
      </c>
      <c r="J31" s="61">
        <f>C22+C23+C24+E22+E23+E24+G22+G23+G24</f>
        <v>138</v>
      </c>
      <c r="K31" s="61">
        <f>I31-J31</f>
        <v>-41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496</v>
      </c>
      <c r="J32" s="62">
        <f>SUM(J28:J31)</f>
        <v>496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61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AEV 121 Barney</v>
      </c>
      <c r="C35" s="132"/>
      <c r="D35" s="130" t="str">
        <f>A30</f>
        <v>JET 12 Williams</v>
      </c>
      <c r="E35" s="132"/>
      <c r="F35" s="154" t="str">
        <f>A16</f>
        <v>Amarillo Xtreme 12 Xplosion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Amarillo Xtreme 12 Xplosion</v>
      </c>
      <c r="C36" s="132"/>
      <c r="D36" s="130" t="str">
        <f>A22</f>
        <v>JET 12 Schellhamer</v>
      </c>
      <c r="E36" s="132"/>
      <c r="F36" s="154" t="str">
        <f>A13</f>
        <v>AEV 121 Barney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AEV 121 Barney</v>
      </c>
      <c r="C37" s="132"/>
      <c r="D37" s="130" t="str">
        <f>A31</f>
        <v>JET 12 Schellhamer</v>
      </c>
      <c r="E37" s="132"/>
      <c r="F37" s="154" t="str">
        <f>A30</f>
        <v>JET 12 Williams</v>
      </c>
      <c r="G37" s="154"/>
      <c r="I37" s="155" t="s">
        <v>62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Amarillo Xtreme 12 Xplosion</v>
      </c>
      <c r="C38" s="132"/>
      <c r="D38" s="130" t="str">
        <f>A30</f>
        <v>JET 12 Williams</v>
      </c>
      <c r="E38" s="132"/>
      <c r="F38" s="154" t="str">
        <f>A28</f>
        <v>AEV 121 Barney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JET 12 Williams</v>
      </c>
      <c r="C39" s="132"/>
      <c r="D39" s="130" t="str">
        <f>A31</f>
        <v>JET 12 Schellhamer</v>
      </c>
      <c r="E39" s="132"/>
      <c r="F39" s="154" t="str">
        <f>A16</f>
        <v>Amarillo Xtreme 12 Xplosion</v>
      </c>
      <c r="G39" s="154"/>
    </row>
    <row r="40" spans="1:7" ht="18" customHeight="1">
      <c r="A40" s="3" t="s">
        <v>25</v>
      </c>
      <c r="B40" s="130" t="str">
        <f>A13</f>
        <v>AEV 121 Barney</v>
      </c>
      <c r="C40" s="132"/>
      <c r="D40" s="130" t="str">
        <f>A29</f>
        <v>Amarillo Xtreme 12 Xplosion</v>
      </c>
      <c r="E40" s="132"/>
      <c r="F40" s="154" t="str">
        <f>A22</f>
        <v>JET 12 Schellhamer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B13:C15"/>
    <mergeCell ref="A16:A18"/>
    <mergeCell ref="D16:E18"/>
    <mergeCell ref="B26:D26"/>
    <mergeCell ref="A13:A15"/>
    <mergeCell ref="A22:A24"/>
    <mergeCell ref="A19:A21"/>
    <mergeCell ref="D30:E30"/>
    <mergeCell ref="F30:G30"/>
    <mergeCell ref="B31:C31"/>
    <mergeCell ref="B32:C32"/>
    <mergeCell ref="D32:E32"/>
    <mergeCell ref="B35:C35"/>
    <mergeCell ref="D35:E35"/>
    <mergeCell ref="D31:E31"/>
    <mergeCell ref="F31:G31"/>
    <mergeCell ref="B30:C30"/>
    <mergeCell ref="B27:C27"/>
    <mergeCell ref="D27:E27"/>
    <mergeCell ref="F27:G27"/>
    <mergeCell ref="B28:C28"/>
    <mergeCell ref="D28:E28"/>
    <mergeCell ref="F28:G28"/>
    <mergeCell ref="A1:M1"/>
    <mergeCell ref="A2:M2"/>
    <mergeCell ref="A7:H7"/>
    <mergeCell ref="H12:I12"/>
    <mergeCell ref="K12:L12"/>
    <mergeCell ref="J13:J15"/>
    <mergeCell ref="K13:L15"/>
    <mergeCell ref="F12:G12"/>
    <mergeCell ref="B12:C12"/>
    <mergeCell ref="D12:E12"/>
    <mergeCell ref="F34:G34"/>
    <mergeCell ref="I34:L34"/>
    <mergeCell ref="J16:J18"/>
    <mergeCell ref="K16:L18"/>
    <mergeCell ref="J19:J21"/>
    <mergeCell ref="K19:L21"/>
    <mergeCell ref="H22:I24"/>
    <mergeCell ref="J22:J24"/>
    <mergeCell ref="K22:L24"/>
    <mergeCell ref="F32:G32"/>
    <mergeCell ref="D37:E37"/>
    <mergeCell ref="F37:G37"/>
    <mergeCell ref="I37:L37"/>
    <mergeCell ref="F26:H26"/>
    <mergeCell ref="I26:J26"/>
    <mergeCell ref="B29:C29"/>
    <mergeCell ref="D29:E29"/>
    <mergeCell ref="F29:G29"/>
    <mergeCell ref="B34:C34"/>
    <mergeCell ref="D34:E34"/>
    <mergeCell ref="I38:L38"/>
    <mergeCell ref="B39:C39"/>
    <mergeCell ref="D39:E39"/>
    <mergeCell ref="F39:G39"/>
    <mergeCell ref="F35:G35"/>
    <mergeCell ref="I35:L35"/>
    <mergeCell ref="B36:C36"/>
    <mergeCell ref="D36:E36"/>
    <mergeCell ref="F36:G36"/>
    <mergeCell ref="B37:C37"/>
    <mergeCell ref="B40:C40"/>
    <mergeCell ref="D40:E40"/>
    <mergeCell ref="F40:G40"/>
    <mergeCell ref="A42:H42"/>
    <mergeCell ref="A43:H43"/>
    <mergeCell ref="B38:C38"/>
    <mergeCell ref="D38:E38"/>
    <mergeCell ref="F38:G38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8">
      <selection activeCell="K25" sqref="K25"/>
    </sheetView>
  </sheetViews>
  <sheetFormatPr defaultColWidth="9.140625" defaultRowHeight="12.75"/>
  <cols>
    <col min="1" max="1" width="40.2812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Pools!B44</f>
        <v>Netplex Ct. 4</v>
      </c>
    </row>
    <row r="5" spans="1:2" s="46" customFormat="1" ht="14.25">
      <c r="A5" s="45" t="s">
        <v>4</v>
      </c>
      <c r="B5" s="46" t="str">
        <f>Pools!A42</f>
        <v>Division V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27</v>
      </c>
      <c r="D9" s="15"/>
      <c r="E9" s="15"/>
      <c r="F9" s="15"/>
      <c r="G9" s="15"/>
    </row>
    <row r="10" spans="1:7" ht="12.75">
      <c r="A10" s="15" t="s">
        <v>22</v>
      </c>
      <c r="B10" s="17">
        <v>4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Amarillo Xtreme 12 Fusion</v>
      </c>
      <c r="C12" s="131"/>
      <c r="D12" s="130" t="str">
        <f>A16</f>
        <v>AEV 122 Ashlee</v>
      </c>
      <c r="E12" s="132"/>
      <c r="F12" s="130" t="str">
        <f>A19</f>
        <v>Amarillo Xtreme 12 Serpents</v>
      </c>
      <c r="G12" s="132"/>
      <c r="H12" s="133" t="str">
        <f>A22</f>
        <v>JET 11 James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Pools!B46</f>
        <v>Amarillo Xtreme 12 Fusion</v>
      </c>
      <c r="B13" s="135"/>
      <c r="C13" s="136"/>
      <c r="D13" s="57">
        <v>24</v>
      </c>
      <c r="E13" s="57">
        <v>26</v>
      </c>
      <c r="F13" s="57">
        <v>26</v>
      </c>
      <c r="G13" s="57">
        <v>24</v>
      </c>
      <c r="H13" s="57">
        <v>10</v>
      </c>
      <c r="I13" s="57">
        <v>25</v>
      </c>
      <c r="J13" s="141">
        <v>1</v>
      </c>
      <c r="K13" s="144">
        <v>3</v>
      </c>
      <c r="L13" s="145"/>
    </row>
    <row r="14" spans="1:12" s="47" customFormat="1" ht="24" customHeight="1">
      <c r="A14" s="142"/>
      <c r="B14" s="137"/>
      <c r="C14" s="138"/>
      <c r="D14" s="57">
        <v>14</v>
      </c>
      <c r="E14" s="57">
        <v>25</v>
      </c>
      <c r="F14" s="57">
        <v>25</v>
      </c>
      <c r="G14" s="57">
        <v>19</v>
      </c>
      <c r="H14" s="57">
        <v>13</v>
      </c>
      <c r="I14" s="57">
        <v>25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Pools!B47</f>
        <v>AEV 122 Ashlee</v>
      </c>
      <c r="B16" s="58">
        <f>IF(E13&gt;0,E13," ")</f>
        <v>26</v>
      </c>
      <c r="C16" s="58">
        <f>IF(D13&gt;0,D13," ")</f>
        <v>24</v>
      </c>
      <c r="D16" s="135"/>
      <c r="E16" s="136"/>
      <c r="F16" s="57">
        <v>25</v>
      </c>
      <c r="G16" s="57">
        <v>11</v>
      </c>
      <c r="H16" s="57">
        <v>16</v>
      </c>
      <c r="I16" s="57">
        <v>25</v>
      </c>
      <c r="J16" s="141">
        <v>2</v>
      </c>
      <c r="K16" s="144">
        <v>2</v>
      </c>
      <c r="L16" s="145"/>
    </row>
    <row r="17" spans="1:12" s="47" customFormat="1" ht="24" customHeight="1">
      <c r="A17" s="142"/>
      <c r="B17" s="58">
        <f>IF(E14&gt;0,E14," ")</f>
        <v>25</v>
      </c>
      <c r="C17" s="58">
        <f>IF(D14&gt;0,D14," ")</f>
        <v>14</v>
      </c>
      <c r="D17" s="137"/>
      <c r="E17" s="138"/>
      <c r="F17" s="57">
        <v>25</v>
      </c>
      <c r="G17" s="57">
        <v>10</v>
      </c>
      <c r="H17" s="57">
        <v>10</v>
      </c>
      <c r="I17" s="57">
        <v>25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Pools!B48</f>
        <v>Amarillo Xtreme 12 Serpents</v>
      </c>
      <c r="B19" s="58">
        <f>IF(G13&gt;0,G13," ")</f>
        <v>24</v>
      </c>
      <c r="C19" s="58">
        <f>IF(F13&gt;0,F13," ")</f>
        <v>26</v>
      </c>
      <c r="D19" s="58">
        <f>IF(G16&gt;0,G16," ")</f>
        <v>11</v>
      </c>
      <c r="E19" s="58">
        <f>IF(F16&gt;0,F16," ")</f>
        <v>25</v>
      </c>
      <c r="F19" s="59"/>
      <c r="G19" s="59"/>
      <c r="H19" s="57">
        <v>11</v>
      </c>
      <c r="I19" s="57">
        <v>25</v>
      </c>
      <c r="J19" s="141">
        <v>3</v>
      </c>
      <c r="K19" s="144">
        <v>4</v>
      </c>
      <c r="L19" s="145"/>
    </row>
    <row r="20" spans="1:12" s="47" customFormat="1" ht="24" customHeight="1">
      <c r="A20" s="142"/>
      <c r="B20" s="58">
        <f>IF(G14&gt;0,G14," ")</f>
        <v>19</v>
      </c>
      <c r="C20" s="58">
        <f>IF(F14&gt;0,F14," ")</f>
        <v>25</v>
      </c>
      <c r="D20" s="58">
        <f>IF(G17&gt;0,G17," ")</f>
        <v>10</v>
      </c>
      <c r="E20" s="58">
        <f>IF(F17&gt;0,F17," ")</f>
        <v>25</v>
      </c>
      <c r="F20" s="59"/>
      <c r="G20" s="59"/>
      <c r="H20" s="57">
        <v>2</v>
      </c>
      <c r="I20" s="57">
        <v>25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Pools!B49</f>
        <v>JET 11 James</v>
      </c>
      <c r="B22" s="58">
        <f>IF(I13&gt;0,I13," ")</f>
        <v>25</v>
      </c>
      <c r="C22" s="58">
        <f>IF(H13&gt;0,H13," ")</f>
        <v>10</v>
      </c>
      <c r="D22" s="58">
        <f>IF(I16&gt;0,I16," ")</f>
        <v>25</v>
      </c>
      <c r="E22" s="58">
        <f>IF(H16&gt;0,H16," ")</f>
        <v>16</v>
      </c>
      <c r="F22" s="58">
        <f>IF(I19&gt;0,I19," ")</f>
        <v>25</v>
      </c>
      <c r="G22" s="58">
        <f>IF(H19&gt;0,H19," ")</f>
        <v>11</v>
      </c>
      <c r="H22" s="135"/>
      <c r="I22" s="136"/>
      <c r="J22" s="141">
        <v>4</v>
      </c>
      <c r="K22" s="144">
        <v>1</v>
      </c>
      <c r="L22" s="145"/>
    </row>
    <row r="23" spans="1:12" s="47" customFormat="1" ht="24" customHeight="1">
      <c r="A23" s="142"/>
      <c r="B23" s="58">
        <f>IF(I14&gt;0,I14," ")</f>
        <v>25</v>
      </c>
      <c r="C23" s="58">
        <f>IF(H14&gt;0,H14," ")</f>
        <v>13</v>
      </c>
      <c r="D23" s="58">
        <f>IF(I17&gt;0,I17," ")</f>
        <v>25</v>
      </c>
      <c r="E23" s="58">
        <f>IF(H17&gt;0,H17," ")</f>
        <v>10</v>
      </c>
      <c r="F23" s="58">
        <f>IF(I20&gt;0,I20," ")</f>
        <v>25</v>
      </c>
      <c r="G23" s="58">
        <f>IF(H20&gt;0,H20," ")</f>
        <v>2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Amarillo Xtreme 12 Fusion</v>
      </c>
      <c r="B28" s="151">
        <v>2</v>
      </c>
      <c r="C28" s="152"/>
      <c r="D28" s="151">
        <v>4</v>
      </c>
      <c r="E28" s="152"/>
      <c r="F28" s="151"/>
      <c r="G28" s="152"/>
      <c r="H28" s="60"/>
      <c r="I28" s="61">
        <f>D13+D14+D15+F13+F14+F15+H13+H14+H15</f>
        <v>112</v>
      </c>
      <c r="J28" s="61">
        <f>E13+E14+E15+G13+G14+G15+I13+I14+I15</f>
        <v>144</v>
      </c>
      <c r="K28" s="61">
        <f>I28-J28</f>
        <v>-32</v>
      </c>
    </row>
    <row r="29" spans="1:11" ht="24" customHeight="1">
      <c r="A29" s="2" t="str">
        <f>A16</f>
        <v>AEV 122 Ashlee</v>
      </c>
      <c r="B29" s="151">
        <v>4</v>
      </c>
      <c r="C29" s="152"/>
      <c r="D29" s="151">
        <v>2</v>
      </c>
      <c r="E29" s="152"/>
      <c r="F29" s="151"/>
      <c r="G29" s="152"/>
      <c r="H29" s="60"/>
      <c r="I29" s="61">
        <f>B16+B17+B18+F16+F17+F18+H16+H17+H18</f>
        <v>127</v>
      </c>
      <c r="J29" s="61">
        <f>C16+C17+C18+G16+G17+G18+I16+I17+I18</f>
        <v>109</v>
      </c>
      <c r="K29" s="61">
        <f>I29-J29</f>
        <v>18</v>
      </c>
    </row>
    <row r="30" spans="1:11" ht="24" customHeight="1">
      <c r="A30" s="2" t="str">
        <f>A19</f>
        <v>Amarillo Xtreme 12 Serpents</v>
      </c>
      <c r="B30" s="151">
        <v>0</v>
      </c>
      <c r="C30" s="152"/>
      <c r="D30" s="151">
        <v>6</v>
      </c>
      <c r="E30" s="152"/>
      <c r="F30" s="151"/>
      <c r="G30" s="152"/>
      <c r="H30" s="60"/>
      <c r="I30" s="61">
        <f>B19+B20+B21+D19+D20+D21+H19+H20+H21</f>
        <v>77</v>
      </c>
      <c r="J30" s="61">
        <f>C19+C20+C21+E19+E20+E21+I19+I20+I21</f>
        <v>151</v>
      </c>
      <c r="K30" s="61">
        <f>I30-J30</f>
        <v>-74</v>
      </c>
    </row>
    <row r="31" spans="1:11" ht="24" customHeight="1">
      <c r="A31" s="2" t="str">
        <f>A22</f>
        <v>JET 11 James</v>
      </c>
      <c r="B31" s="151">
        <v>6</v>
      </c>
      <c r="C31" s="152"/>
      <c r="D31" s="151">
        <v>0</v>
      </c>
      <c r="E31" s="152"/>
      <c r="F31" s="151"/>
      <c r="G31" s="152"/>
      <c r="H31" s="60"/>
      <c r="I31" s="61">
        <f>B22+B23+B24+D22+D23+D24+F22+F23+F24</f>
        <v>150</v>
      </c>
      <c r="J31" s="61">
        <f>C22+C23+C24+E22+E23+E24+G22+G23+G24</f>
        <v>62</v>
      </c>
      <c r="K31" s="61">
        <f>I31-J31</f>
        <v>88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466</v>
      </c>
      <c r="J32" s="62">
        <f>SUM(J28:J31)</f>
        <v>466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61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Amarillo Xtreme 12 Fusion</v>
      </c>
      <c r="C35" s="132"/>
      <c r="D35" s="130" t="str">
        <f>A30</f>
        <v>Amarillo Xtreme 12 Serpents</v>
      </c>
      <c r="E35" s="132"/>
      <c r="F35" s="154" t="str">
        <f>A16</f>
        <v>AEV 122 Ashlee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AEV 122 Ashlee</v>
      </c>
      <c r="C36" s="132"/>
      <c r="D36" s="130" t="str">
        <f>A22</f>
        <v>JET 11 James</v>
      </c>
      <c r="E36" s="132"/>
      <c r="F36" s="154" t="str">
        <f>A13</f>
        <v>Amarillo Xtreme 12 Fusion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Amarillo Xtreme 12 Fusion</v>
      </c>
      <c r="C37" s="132"/>
      <c r="D37" s="130" t="str">
        <f>A31</f>
        <v>JET 11 James</v>
      </c>
      <c r="E37" s="132"/>
      <c r="F37" s="154" t="str">
        <f>A30</f>
        <v>Amarillo Xtreme 12 Serpents</v>
      </c>
      <c r="G37" s="154"/>
      <c r="I37" s="155" t="s">
        <v>62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AEV 122 Ashlee</v>
      </c>
      <c r="C38" s="132"/>
      <c r="D38" s="130" t="str">
        <f>A30</f>
        <v>Amarillo Xtreme 12 Serpents</v>
      </c>
      <c r="E38" s="132"/>
      <c r="F38" s="154" t="str">
        <f>A28</f>
        <v>Amarillo Xtreme 12 Fusion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Amarillo Xtreme 12 Serpents</v>
      </c>
      <c r="C39" s="132"/>
      <c r="D39" s="130" t="str">
        <f>A31</f>
        <v>JET 11 James</v>
      </c>
      <c r="E39" s="132"/>
      <c r="F39" s="154" t="str">
        <f>A16</f>
        <v>AEV 122 Ashlee</v>
      </c>
      <c r="G39" s="154"/>
    </row>
    <row r="40" spans="1:7" ht="18" customHeight="1">
      <c r="A40" s="3" t="s">
        <v>25</v>
      </c>
      <c r="B40" s="130" t="str">
        <f>A13</f>
        <v>Amarillo Xtreme 12 Fusion</v>
      </c>
      <c r="C40" s="132"/>
      <c r="D40" s="130" t="str">
        <f>A29</f>
        <v>AEV 122 Ashlee</v>
      </c>
      <c r="E40" s="132"/>
      <c r="F40" s="154" t="str">
        <f>A22</f>
        <v>JET 11 James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I37:L37"/>
    <mergeCell ref="B38:C38"/>
    <mergeCell ref="D38:E38"/>
    <mergeCell ref="F38:G38"/>
    <mergeCell ref="I38:L38"/>
    <mergeCell ref="F36:G36"/>
    <mergeCell ref="B37:C37"/>
    <mergeCell ref="D37:E37"/>
    <mergeCell ref="F37:G37"/>
    <mergeCell ref="B40:C40"/>
    <mergeCell ref="D40:E40"/>
    <mergeCell ref="F40:G40"/>
    <mergeCell ref="I34:L34"/>
    <mergeCell ref="B35:C35"/>
    <mergeCell ref="D35:E35"/>
    <mergeCell ref="F35:G35"/>
    <mergeCell ref="I35:L35"/>
    <mergeCell ref="B39:C39"/>
    <mergeCell ref="D39:E39"/>
    <mergeCell ref="F39:G39"/>
    <mergeCell ref="B36:C36"/>
    <mergeCell ref="D36:E36"/>
    <mergeCell ref="B26:D26"/>
    <mergeCell ref="F26:H26"/>
    <mergeCell ref="I26:J26"/>
    <mergeCell ref="B29:C29"/>
    <mergeCell ref="D29:E29"/>
    <mergeCell ref="F29:G29"/>
    <mergeCell ref="B28:C28"/>
    <mergeCell ref="D28:E28"/>
    <mergeCell ref="F28:G28"/>
    <mergeCell ref="K13:L15"/>
    <mergeCell ref="J16:J18"/>
    <mergeCell ref="K16:L18"/>
    <mergeCell ref="J19:J21"/>
    <mergeCell ref="K19:L21"/>
    <mergeCell ref="K22:L24"/>
    <mergeCell ref="B32:C32"/>
    <mergeCell ref="D32:E32"/>
    <mergeCell ref="F32:G32"/>
    <mergeCell ref="B34:C34"/>
    <mergeCell ref="B31:C31"/>
    <mergeCell ref="D31:E31"/>
    <mergeCell ref="F31:G31"/>
    <mergeCell ref="D34:E34"/>
    <mergeCell ref="F34:G34"/>
    <mergeCell ref="B30:C30"/>
    <mergeCell ref="D30:E30"/>
    <mergeCell ref="F30:G30"/>
    <mergeCell ref="B27:C27"/>
    <mergeCell ref="D27:E27"/>
    <mergeCell ref="F27:G27"/>
    <mergeCell ref="A19:A21"/>
    <mergeCell ref="A22:A24"/>
    <mergeCell ref="H22:I24"/>
    <mergeCell ref="J22:J24"/>
    <mergeCell ref="A13:A15"/>
    <mergeCell ref="B13:C15"/>
    <mergeCell ref="J13:J15"/>
    <mergeCell ref="A1:M1"/>
    <mergeCell ref="A2:M2"/>
    <mergeCell ref="A7:H7"/>
    <mergeCell ref="K12:L12"/>
    <mergeCell ref="F12:G12"/>
    <mergeCell ref="A16:A18"/>
    <mergeCell ref="D16:E18"/>
    <mergeCell ref="H12:I12"/>
    <mergeCell ref="B12:C12"/>
    <mergeCell ref="D12:E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8">
      <selection activeCell="K26" sqref="K26"/>
    </sheetView>
  </sheetViews>
  <sheetFormatPr defaultColWidth="9.140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Pools!C44</f>
        <v>Netplex Ct. 5</v>
      </c>
    </row>
    <row r="5" spans="1:2" s="46" customFormat="1" ht="14.25">
      <c r="A5" s="45" t="s">
        <v>4</v>
      </c>
      <c r="B5" s="46" t="str">
        <f>Pools!A42</f>
        <v>Division V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28</v>
      </c>
      <c r="D9" s="15"/>
      <c r="E9" s="15"/>
      <c r="F9" s="15"/>
      <c r="G9" s="15"/>
    </row>
    <row r="10" spans="1:7" ht="12.75">
      <c r="A10" s="15" t="s">
        <v>22</v>
      </c>
      <c r="B10" s="17">
        <v>5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AEV 133 Borger Shaynna</v>
      </c>
      <c r="C12" s="131"/>
      <c r="D12" s="130" t="str">
        <f>A16</f>
        <v>Amarillo Xtreme 12 Ice</v>
      </c>
      <c r="E12" s="132"/>
      <c r="F12" s="130" t="str">
        <f>A19</f>
        <v>AEV 123 Juan</v>
      </c>
      <c r="G12" s="132"/>
      <c r="H12" s="133" t="str">
        <f>A22</f>
        <v>JET 12 Trujillo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Pools!C46</f>
        <v>AEV 133 Borger Shaynna</v>
      </c>
      <c r="B13" s="135"/>
      <c r="C13" s="136"/>
      <c r="D13" s="57">
        <v>7</v>
      </c>
      <c r="E13" s="57">
        <v>25</v>
      </c>
      <c r="F13" s="57">
        <v>25</v>
      </c>
      <c r="G13" s="57">
        <v>18</v>
      </c>
      <c r="H13" s="57">
        <v>21</v>
      </c>
      <c r="I13" s="57">
        <v>25</v>
      </c>
      <c r="J13" s="141">
        <v>1</v>
      </c>
      <c r="K13" s="144">
        <v>3</v>
      </c>
      <c r="L13" s="145"/>
    </row>
    <row r="14" spans="1:12" s="47" customFormat="1" ht="24" customHeight="1">
      <c r="A14" s="142"/>
      <c r="B14" s="137"/>
      <c r="C14" s="138"/>
      <c r="D14" s="57">
        <v>1</v>
      </c>
      <c r="E14" s="57">
        <v>25</v>
      </c>
      <c r="F14" s="57">
        <v>25</v>
      </c>
      <c r="G14" s="57">
        <v>16</v>
      </c>
      <c r="H14" s="57">
        <v>25</v>
      </c>
      <c r="I14" s="57">
        <v>22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Pools!C47</f>
        <v>Amarillo Xtreme 12 Ice</v>
      </c>
      <c r="B16" s="58">
        <f>IF(E13&gt;0,E13," ")</f>
        <v>25</v>
      </c>
      <c r="C16" s="58">
        <f>IF(D13&gt;0,D13," ")</f>
        <v>7</v>
      </c>
      <c r="D16" s="135"/>
      <c r="E16" s="136"/>
      <c r="F16" s="57">
        <v>25</v>
      </c>
      <c r="G16" s="57">
        <v>7</v>
      </c>
      <c r="H16" s="57">
        <v>25</v>
      </c>
      <c r="I16" s="57">
        <v>10</v>
      </c>
      <c r="J16" s="141">
        <v>2</v>
      </c>
      <c r="K16" s="144">
        <v>1</v>
      </c>
      <c r="L16" s="145"/>
    </row>
    <row r="17" spans="1:12" s="47" customFormat="1" ht="24" customHeight="1">
      <c r="A17" s="142"/>
      <c r="B17" s="58">
        <f>IF(E14&gt;0,E14," ")</f>
        <v>25</v>
      </c>
      <c r="C17" s="58">
        <f>IF(D14&gt;0,D14," ")</f>
        <v>1</v>
      </c>
      <c r="D17" s="137"/>
      <c r="E17" s="138"/>
      <c r="F17" s="57">
        <v>25</v>
      </c>
      <c r="G17" s="57">
        <v>4</v>
      </c>
      <c r="H17" s="57">
        <v>25</v>
      </c>
      <c r="I17" s="57">
        <v>9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Pools!C48</f>
        <v>AEV 123 Juan</v>
      </c>
      <c r="B19" s="58">
        <f>IF(G13&gt;0,G13," ")</f>
        <v>18</v>
      </c>
      <c r="C19" s="58">
        <f>IF(F13&gt;0,F13," ")</f>
        <v>25</v>
      </c>
      <c r="D19" s="58">
        <f>IF(G16&gt;0,G16," ")</f>
        <v>7</v>
      </c>
      <c r="E19" s="58">
        <f>IF(F16&gt;0,F16," ")</f>
        <v>25</v>
      </c>
      <c r="F19" s="59"/>
      <c r="G19" s="59"/>
      <c r="H19" s="57">
        <v>23</v>
      </c>
      <c r="I19" s="57">
        <v>25</v>
      </c>
      <c r="J19" s="141">
        <v>3</v>
      </c>
      <c r="K19" s="144">
        <v>4</v>
      </c>
      <c r="L19" s="145"/>
    </row>
    <row r="20" spans="1:12" s="47" customFormat="1" ht="24" customHeight="1">
      <c r="A20" s="142"/>
      <c r="B20" s="58">
        <f>IF(G14&gt;0,G14," ")</f>
        <v>16</v>
      </c>
      <c r="C20" s="58">
        <f>IF(F14&gt;0,F14," ")</f>
        <v>25</v>
      </c>
      <c r="D20" s="58">
        <f>IF(G17&gt;0,G17," ")</f>
        <v>4</v>
      </c>
      <c r="E20" s="58">
        <f>IF(F17&gt;0,F17," ")</f>
        <v>25</v>
      </c>
      <c r="F20" s="59"/>
      <c r="G20" s="59"/>
      <c r="H20" s="57">
        <v>26</v>
      </c>
      <c r="I20" s="57">
        <v>28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Pools!C49</f>
        <v>JET 12 Trujillo</v>
      </c>
      <c r="B22" s="58">
        <f>IF(I13&gt;0,I13," ")</f>
        <v>25</v>
      </c>
      <c r="C22" s="58">
        <f>IF(H13&gt;0,H13," ")</f>
        <v>21</v>
      </c>
      <c r="D22" s="58">
        <f>IF(I16&gt;0,I16," ")</f>
        <v>10</v>
      </c>
      <c r="E22" s="58">
        <f>IF(H16&gt;0,H16," ")</f>
        <v>25</v>
      </c>
      <c r="F22" s="58">
        <f>IF(I19&gt;0,I19," ")</f>
        <v>25</v>
      </c>
      <c r="G22" s="58">
        <f>IF(H19&gt;0,H19," ")</f>
        <v>23</v>
      </c>
      <c r="H22" s="135"/>
      <c r="I22" s="136"/>
      <c r="J22" s="141">
        <v>4</v>
      </c>
      <c r="K22" s="144">
        <v>2</v>
      </c>
      <c r="L22" s="145"/>
    </row>
    <row r="23" spans="1:12" s="47" customFormat="1" ht="24" customHeight="1">
      <c r="A23" s="142"/>
      <c r="B23" s="58">
        <f>IF(I14&gt;0,I14," ")</f>
        <v>22</v>
      </c>
      <c r="C23" s="58">
        <f>IF(H14&gt;0,H14," ")</f>
        <v>25</v>
      </c>
      <c r="D23" s="58">
        <f>IF(I17&gt;0,I17," ")</f>
        <v>9</v>
      </c>
      <c r="E23" s="58">
        <f>IF(H17&gt;0,H17," ")</f>
        <v>25</v>
      </c>
      <c r="F23" s="58">
        <f>IF(I20&gt;0,I20," ")</f>
        <v>28</v>
      </c>
      <c r="G23" s="58">
        <f>IF(H20&gt;0,H20," ")</f>
        <v>26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AEV 133 Borger Shaynna</v>
      </c>
      <c r="B28" s="151">
        <v>3</v>
      </c>
      <c r="C28" s="152"/>
      <c r="D28" s="151">
        <v>3</v>
      </c>
      <c r="E28" s="152"/>
      <c r="F28" s="151"/>
      <c r="G28" s="152"/>
      <c r="H28" s="60"/>
      <c r="I28" s="61">
        <f>D13+D14+D15+F13+F14+F15+H13+H14+H15</f>
        <v>104</v>
      </c>
      <c r="J28" s="61">
        <f>E13+E14+E15+G13+G14+G15+I13+I14+I15</f>
        <v>131</v>
      </c>
      <c r="K28" s="61">
        <f>I28-J28</f>
        <v>-27</v>
      </c>
    </row>
    <row r="29" spans="1:11" ht="24" customHeight="1">
      <c r="A29" s="2" t="str">
        <f>A16</f>
        <v>Amarillo Xtreme 12 Ice</v>
      </c>
      <c r="B29" s="151">
        <v>6</v>
      </c>
      <c r="C29" s="152"/>
      <c r="D29" s="151">
        <v>0</v>
      </c>
      <c r="E29" s="152"/>
      <c r="F29" s="151"/>
      <c r="G29" s="152"/>
      <c r="H29" s="60"/>
      <c r="I29" s="61">
        <f>B16+B17+B18+F16+F17+F18+H16+H17+H18</f>
        <v>150</v>
      </c>
      <c r="J29" s="61">
        <f>C16+C17+C18+G16+G17+G18+I16+I17+I18</f>
        <v>38</v>
      </c>
      <c r="K29" s="61">
        <f>I29-J29</f>
        <v>112</v>
      </c>
    </row>
    <row r="30" spans="1:11" ht="24" customHeight="1">
      <c r="A30" s="2" t="str">
        <f>A19</f>
        <v>AEV 123 Juan</v>
      </c>
      <c r="B30" s="151">
        <v>0</v>
      </c>
      <c r="C30" s="152"/>
      <c r="D30" s="151">
        <v>6</v>
      </c>
      <c r="E30" s="152"/>
      <c r="F30" s="151"/>
      <c r="G30" s="152"/>
      <c r="H30" s="60"/>
      <c r="I30" s="61">
        <f>B19+B20+B21+D19+D20+D21+H19+H20+H21</f>
        <v>94</v>
      </c>
      <c r="J30" s="61">
        <f>C19+C20+C21+E19+E20+E21+I19+I20+I21</f>
        <v>153</v>
      </c>
      <c r="K30" s="61">
        <f>I30-J30</f>
        <v>-59</v>
      </c>
    </row>
    <row r="31" spans="1:11" ht="24" customHeight="1">
      <c r="A31" s="2" t="str">
        <f>A22</f>
        <v>JET 12 Trujillo</v>
      </c>
      <c r="B31" s="151">
        <v>3</v>
      </c>
      <c r="C31" s="152"/>
      <c r="D31" s="151">
        <v>3</v>
      </c>
      <c r="E31" s="152"/>
      <c r="F31" s="151"/>
      <c r="G31" s="152"/>
      <c r="H31" s="60"/>
      <c r="I31" s="61">
        <f>B22+B23+B24+D22+D23+D24+F22+F23+F24</f>
        <v>119</v>
      </c>
      <c r="J31" s="61">
        <f>C22+C23+C24+E22+E23+E24+G22+G23+G24</f>
        <v>145</v>
      </c>
      <c r="K31" s="61">
        <f>I31-J31</f>
        <v>-26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467</v>
      </c>
      <c r="J32" s="62">
        <f>SUM(J28:J31)</f>
        <v>467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61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AEV 133 Borger Shaynna</v>
      </c>
      <c r="C35" s="132"/>
      <c r="D35" s="130" t="str">
        <f>A30</f>
        <v>AEV 123 Juan</v>
      </c>
      <c r="E35" s="132"/>
      <c r="F35" s="154" t="str">
        <f>A16</f>
        <v>Amarillo Xtreme 12 Ice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Amarillo Xtreme 12 Ice</v>
      </c>
      <c r="C36" s="132"/>
      <c r="D36" s="130" t="str">
        <f>A22</f>
        <v>JET 12 Trujillo</v>
      </c>
      <c r="E36" s="132"/>
      <c r="F36" s="154" t="str">
        <f>A13</f>
        <v>AEV 133 Borger Shaynna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AEV 133 Borger Shaynna</v>
      </c>
      <c r="C37" s="132"/>
      <c r="D37" s="130" t="str">
        <f>A31</f>
        <v>JET 12 Trujillo</v>
      </c>
      <c r="E37" s="132"/>
      <c r="F37" s="154" t="str">
        <f>A30</f>
        <v>AEV 123 Juan</v>
      </c>
      <c r="G37" s="154"/>
      <c r="I37" s="155" t="s">
        <v>62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Amarillo Xtreme 12 Ice</v>
      </c>
      <c r="C38" s="132"/>
      <c r="D38" s="130" t="str">
        <f>A30</f>
        <v>AEV 123 Juan</v>
      </c>
      <c r="E38" s="132"/>
      <c r="F38" s="154" t="str">
        <f>A28</f>
        <v>AEV 133 Borger Shaynna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AEV 123 Juan</v>
      </c>
      <c r="C39" s="132"/>
      <c r="D39" s="130" t="str">
        <f>A31</f>
        <v>JET 12 Trujillo</v>
      </c>
      <c r="E39" s="132"/>
      <c r="F39" s="154" t="str">
        <f>A16</f>
        <v>Amarillo Xtreme 12 Ice</v>
      </c>
      <c r="G39" s="154"/>
    </row>
    <row r="40" spans="1:7" ht="18" customHeight="1">
      <c r="A40" s="3" t="s">
        <v>25</v>
      </c>
      <c r="B40" s="130" t="str">
        <f>A13</f>
        <v>AEV 133 Borger Shaynna</v>
      </c>
      <c r="C40" s="132"/>
      <c r="D40" s="130" t="str">
        <f>A29</f>
        <v>Amarillo Xtreme 12 Ice</v>
      </c>
      <c r="E40" s="132"/>
      <c r="F40" s="154" t="str">
        <f>A22</f>
        <v>JET 12 Trujillo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B28:C28"/>
    <mergeCell ref="D28:E28"/>
    <mergeCell ref="F28:G28"/>
    <mergeCell ref="B13:C15"/>
    <mergeCell ref="F12:G12"/>
    <mergeCell ref="J13:J15"/>
    <mergeCell ref="A16:A18"/>
    <mergeCell ref="D16:E18"/>
    <mergeCell ref="A19:A21"/>
    <mergeCell ref="A1:M1"/>
    <mergeCell ref="A2:M2"/>
    <mergeCell ref="A7:H7"/>
    <mergeCell ref="H12:I12"/>
    <mergeCell ref="K12:L12"/>
    <mergeCell ref="B12:C12"/>
    <mergeCell ref="D12:E12"/>
    <mergeCell ref="K13:L15"/>
    <mergeCell ref="J16:J18"/>
    <mergeCell ref="K16:L18"/>
    <mergeCell ref="J19:J21"/>
    <mergeCell ref="K19:L21"/>
    <mergeCell ref="A22:A24"/>
    <mergeCell ref="H22:I24"/>
    <mergeCell ref="J22:J24"/>
    <mergeCell ref="K22:L24"/>
    <mergeCell ref="A13:A15"/>
    <mergeCell ref="I26:J26"/>
    <mergeCell ref="B29:C29"/>
    <mergeCell ref="D29:E29"/>
    <mergeCell ref="F29:G29"/>
    <mergeCell ref="B34:C34"/>
    <mergeCell ref="D34:E34"/>
    <mergeCell ref="F34:G34"/>
    <mergeCell ref="I34:L34"/>
    <mergeCell ref="B26:D26"/>
    <mergeCell ref="F26:H26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8">
      <selection activeCell="K25" sqref="K25"/>
    </sheetView>
  </sheetViews>
  <sheetFormatPr defaultColWidth="9.140625" defaultRowHeight="12.75"/>
  <cols>
    <col min="1" max="1" width="42.851562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Pools!D44</f>
        <v>Netplex Ct. 6</v>
      </c>
    </row>
    <row r="5" spans="1:2" s="46" customFormat="1" ht="14.25">
      <c r="A5" s="45" t="s">
        <v>4</v>
      </c>
      <c r="B5" s="46" t="str">
        <f>Pools!A42</f>
        <v>Division V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66</v>
      </c>
      <c r="D9" s="15"/>
      <c r="E9" s="15"/>
      <c r="F9" s="15"/>
      <c r="G9" s="15"/>
    </row>
    <row r="10" spans="1:7" ht="12.75">
      <c r="A10" s="15" t="s">
        <v>22</v>
      </c>
      <c r="B10" s="17">
        <v>6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Texas Elite 2 / 12</v>
      </c>
      <c r="C12" s="131"/>
      <c r="D12" s="130" t="str">
        <f>A16</f>
        <v>JET 12 S Valdez</v>
      </c>
      <c r="E12" s="132"/>
      <c r="F12" s="130" t="str">
        <f>A19</f>
        <v>Amarillo Xtreme 12 Venom</v>
      </c>
      <c r="G12" s="132"/>
      <c r="H12" s="133" t="str">
        <f>A22</f>
        <v>AEV 124 J'Rhea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Pools!D46</f>
        <v>Texas Elite 2 / 12</v>
      </c>
      <c r="B13" s="135"/>
      <c r="C13" s="136"/>
      <c r="D13" s="57">
        <v>13</v>
      </c>
      <c r="E13" s="57">
        <v>25</v>
      </c>
      <c r="F13" s="57">
        <v>17</v>
      </c>
      <c r="G13" s="57">
        <v>25</v>
      </c>
      <c r="H13" s="57">
        <v>25</v>
      </c>
      <c r="I13" s="57">
        <v>7</v>
      </c>
      <c r="J13" s="141">
        <v>1</v>
      </c>
      <c r="K13" s="144">
        <v>3</v>
      </c>
      <c r="L13" s="145"/>
    </row>
    <row r="14" spans="1:12" s="47" customFormat="1" ht="24" customHeight="1">
      <c r="A14" s="142"/>
      <c r="B14" s="137"/>
      <c r="C14" s="138"/>
      <c r="D14" s="57">
        <v>16</v>
      </c>
      <c r="E14" s="57">
        <v>25</v>
      </c>
      <c r="F14" s="57">
        <v>14</v>
      </c>
      <c r="G14" s="57">
        <v>25</v>
      </c>
      <c r="H14" s="57">
        <v>25</v>
      </c>
      <c r="I14" s="57">
        <v>9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Pools!D47</f>
        <v>JET 12 S Valdez</v>
      </c>
      <c r="B16" s="58">
        <f>IF(E13&gt;0,E13," ")</f>
        <v>25</v>
      </c>
      <c r="C16" s="58">
        <f>IF(D13&gt;0,D13," ")</f>
        <v>13</v>
      </c>
      <c r="D16" s="135"/>
      <c r="E16" s="136"/>
      <c r="F16" s="57">
        <v>25</v>
      </c>
      <c r="G16" s="57">
        <v>13</v>
      </c>
      <c r="H16" s="57">
        <v>25</v>
      </c>
      <c r="I16" s="57">
        <v>2</v>
      </c>
      <c r="J16" s="141">
        <v>2</v>
      </c>
      <c r="K16" s="144">
        <v>1</v>
      </c>
      <c r="L16" s="145"/>
    </row>
    <row r="17" spans="1:12" s="47" customFormat="1" ht="24" customHeight="1">
      <c r="A17" s="142"/>
      <c r="B17" s="58">
        <f>IF(E14&gt;0,E14," ")</f>
        <v>25</v>
      </c>
      <c r="C17" s="58">
        <f>IF(D14&gt;0,D14," ")</f>
        <v>16</v>
      </c>
      <c r="D17" s="137"/>
      <c r="E17" s="138"/>
      <c r="F17" s="57">
        <v>25</v>
      </c>
      <c r="G17" s="57">
        <v>13</v>
      </c>
      <c r="H17" s="57">
        <v>25</v>
      </c>
      <c r="I17" s="57">
        <v>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Pools!D48</f>
        <v>Amarillo Xtreme 12 Venom</v>
      </c>
      <c r="B19" s="58">
        <f>IF(G13&gt;0,G13," ")</f>
        <v>25</v>
      </c>
      <c r="C19" s="58">
        <f>IF(F13&gt;0,F13," ")</f>
        <v>17</v>
      </c>
      <c r="D19" s="58">
        <f>IF(G16&gt;0,G16," ")</f>
        <v>13</v>
      </c>
      <c r="E19" s="58">
        <f>IF(F16&gt;0,F16," ")</f>
        <v>25</v>
      </c>
      <c r="F19" s="59"/>
      <c r="G19" s="59"/>
      <c r="H19" s="57">
        <v>25</v>
      </c>
      <c r="I19" s="57">
        <v>5</v>
      </c>
      <c r="J19" s="141">
        <v>3</v>
      </c>
      <c r="K19" s="144">
        <v>2</v>
      </c>
      <c r="L19" s="145"/>
    </row>
    <row r="20" spans="1:12" s="47" customFormat="1" ht="24" customHeight="1">
      <c r="A20" s="142"/>
      <c r="B20" s="58">
        <f>IF(G14&gt;0,G14," ")</f>
        <v>25</v>
      </c>
      <c r="C20" s="58">
        <f>IF(F14&gt;0,F14," ")</f>
        <v>14</v>
      </c>
      <c r="D20" s="58">
        <f>IF(G17&gt;0,G17," ")</f>
        <v>13</v>
      </c>
      <c r="E20" s="58">
        <f>IF(F17&gt;0,F17," ")</f>
        <v>25</v>
      </c>
      <c r="F20" s="59"/>
      <c r="G20" s="59"/>
      <c r="H20" s="57">
        <v>25</v>
      </c>
      <c r="I20" s="57">
        <v>5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Pools!D49</f>
        <v>AEV 124 J'Rhea</v>
      </c>
      <c r="B22" s="58">
        <f>IF(I13&gt;0,I13," ")</f>
        <v>7</v>
      </c>
      <c r="C22" s="58">
        <f>IF(H13&gt;0,H13," ")</f>
        <v>25</v>
      </c>
      <c r="D22" s="58">
        <f>IF(I16&gt;0,I16," ")</f>
        <v>2</v>
      </c>
      <c r="E22" s="58">
        <f>IF(H16&gt;0,H16," ")</f>
        <v>25</v>
      </c>
      <c r="F22" s="58">
        <f>IF(I19&gt;0,I19," ")</f>
        <v>5</v>
      </c>
      <c r="G22" s="58">
        <f>IF(H19&gt;0,H19," ")</f>
        <v>25</v>
      </c>
      <c r="H22" s="135"/>
      <c r="I22" s="136"/>
      <c r="J22" s="141">
        <v>4</v>
      </c>
      <c r="K22" s="144">
        <v>4</v>
      </c>
      <c r="L22" s="145"/>
    </row>
    <row r="23" spans="1:12" s="47" customFormat="1" ht="24" customHeight="1">
      <c r="A23" s="142"/>
      <c r="B23" s="58">
        <f>IF(I14&gt;0,I14," ")</f>
        <v>9</v>
      </c>
      <c r="C23" s="58">
        <f>IF(H14&gt;0,H14," ")</f>
        <v>25</v>
      </c>
      <c r="D23" s="58">
        <f>IF(I17&gt;0,I17," ")</f>
        <v>5</v>
      </c>
      <c r="E23" s="58">
        <f>IF(H17&gt;0,H17," ")</f>
        <v>25</v>
      </c>
      <c r="F23" s="58">
        <f>IF(I20&gt;0,I20," ")</f>
        <v>5</v>
      </c>
      <c r="G23" s="58">
        <f>IF(H20&gt;0,H20," ")</f>
        <v>25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Texas Elite 2 / 12</v>
      </c>
      <c r="B28" s="151">
        <v>2</v>
      </c>
      <c r="C28" s="152"/>
      <c r="D28" s="151">
        <v>4</v>
      </c>
      <c r="E28" s="152"/>
      <c r="F28" s="151"/>
      <c r="G28" s="152"/>
      <c r="H28" s="60"/>
      <c r="I28" s="61">
        <f>D13+D14+D15+F13+F14+F15+H13+H14+H15</f>
        <v>110</v>
      </c>
      <c r="J28" s="61">
        <f>E13+E14+E15+G13+G14+G15+I13+I14+I15</f>
        <v>116</v>
      </c>
      <c r="K28" s="61">
        <f>I28-J28</f>
        <v>-6</v>
      </c>
    </row>
    <row r="29" spans="1:11" ht="24" customHeight="1">
      <c r="A29" s="2" t="str">
        <f>A16</f>
        <v>JET 12 S Valdez</v>
      </c>
      <c r="B29" s="151">
        <v>6</v>
      </c>
      <c r="C29" s="152"/>
      <c r="D29" s="151">
        <v>0</v>
      </c>
      <c r="E29" s="152"/>
      <c r="F29" s="151"/>
      <c r="G29" s="152"/>
      <c r="H29" s="60"/>
      <c r="I29" s="61">
        <f>B16+B17+B18+F16+F17+F18+H16+H17+H18</f>
        <v>150</v>
      </c>
      <c r="J29" s="61">
        <f>C16+C17+C18+G16+G17+G18+I16+I17+I18</f>
        <v>62</v>
      </c>
      <c r="K29" s="61">
        <f>I29-J29</f>
        <v>88</v>
      </c>
    </row>
    <row r="30" spans="1:11" ht="24" customHeight="1">
      <c r="A30" s="2" t="str">
        <f>A19</f>
        <v>Amarillo Xtreme 12 Venom</v>
      </c>
      <c r="B30" s="151">
        <v>4</v>
      </c>
      <c r="C30" s="152"/>
      <c r="D30" s="151">
        <v>2</v>
      </c>
      <c r="E30" s="152"/>
      <c r="F30" s="151"/>
      <c r="G30" s="152"/>
      <c r="H30" s="60"/>
      <c r="I30" s="61">
        <f>B19+B20+B21+D19+D20+D21+H19+H20+H21</f>
        <v>126</v>
      </c>
      <c r="J30" s="61">
        <f>C19+C20+C21+E19+E20+E21+I19+I20+I21</f>
        <v>91</v>
      </c>
      <c r="K30" s="61">
        <f>I30-J30</f>
        <v>35</v>
      </c>
    </row>
    <row r="31" spans="1:11" ht="24" customHeight="1">
      <c r="A31" s="2" t="str">
        <f>A22</f>
        <v>AEV 124 J'Rhea</v>
      </c>
      <c r="B31" s="151">
        <v>0</v>
      </c>
      <c r="C31" s="152"/>
      <c r="D31" s="151">
        <v>6</v>
      </c>
      <c r="E31" s="152"/>
      <c r="F31" s="151"/>
      <c r="G31" s="152"/>
      <c r="H31" s="60"/>
      <c r="I31" s="61">
        <f>B22+B23+B24+D22+D23+D24+F22+F23+F24</f>
        <v>33</v>
      </c>
      <c r="J31" s="61">
        <f>C22+C23+C24+E22+E23+E24+G22+G23+G24</f>
        <v>150</v>
      </c>
      <c r="K31" s="61">
        <f>I31-J31</f>
        <v>-117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419</v>
      </c>
      <c r="J32" s="62">
        <f>SUM(J28:J31)</f>
        <v>419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61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Texas Elite 2 / 12</v>
      </c>
      <c r="C35" s="132"/>
      <c r="D35" s="130" t="str">
        <f>A30</f>
        <v>Amarillo Xtreme 12 Venom</v>
      </c>
      <c r="E35" s="132"/>
      <c r="F35" s="154" t="str">
        <f>A16</f>
        <v>JET 12 S Valdez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JET 12 S Valdez</v>
      </c>
      <c r="C36" s="132"/>
      <c r="D36" s="130" t="str">
        <f>A22</f>
        <v>AEV 124 J'Rhea</v>
      </c>
      <c r="E36" s="132"/>
      <c r="F36" s="154" t="str">
        <f>A13</f>
        <v>Texas Elite 2 / 12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Texas Elite 2 / 12</v>
      </c>
      <c r="C37" s="132"/>
      <c r="D37" s="130" t="str">
        <f>A31</f>
        <v>AEV 124 J'Rhea</v>
      </c>
      <c r="E37" s="132"/>
      <c r="F37" s="154" t="str">
        <f>A30</f>
        <v>Amarillo Xtreme 12 Venom</v>
      </c>
      <c r="G37" s="154"/>
      <c r="I37" s="155" t="s">
        <v>62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JET 12 S Valdez</v>
      </c>
      <c r="C38" s="132"/>
      <c r="D38" s="130" t="str">
        <f>A30</f>
        <v>Amarillo Xtreme 12 Venom</v>
      </c>
      <c r="E38" s="132"/>
      <c r="F38" s="154" t="str">
        <f>A28</f>
        <v>Texas Elite 2 / 12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Amarillo Xtreme 12 Venom</v>
      </c>
      <c r="C39" s="132"/>
      <c r="D39" s="130" t="str">
        <f>A31</f>
        <v>AEV 124 J'Rhea</v>
      </c>
      <c r="E39" s="132"/>
      <c r="F39" s="154" t="str">
        <f>A16</f>
        <v>JET 12 S Valdez</v>
      </c>
      <c r="G39" s="154"/>
    </row>
    <row r="40" spans="1:7" ht="18" customHeight="1">
      <c r="A40" s="3" t="s">
        <v>25</v>
      </c>
      <c r="B40" s="130" t="str">
        <f>A13</f>
        <v>Texas Elite 2 / 12</v>
      </c>
      <c r="C40" s="132"/>
      <c r="D40" s="130" t="str">
        <f>A29</f>
        <v>JET 12 S Valdez</v>
      </c>
      <c r="E40" s="132"/>
      <c r="F40" s="154" t="str">
        <f>A22</f>
        <v>AEV 124 J'Rhea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zoomScalePageLayoutView="0" workbookViewId="0" topLeftCell="A30">
      <selection activeCell="F49" sqref="F49"/>
    </sheetView>
  </sheetViews>
  <sheetFormatPr defaultColWidth="9.140625" defaultRowHeight="12.75"/>
  <cols>
    <col min="1" max="1" width="27.7109375" style="0" customWidth="1"/>
    <col min="2" max="2" width="28.7109375" style="35" customWidth="1"/>
    <col min="3" max="4" width="28.7109375" style="0" customWidth="1"/>
    <col min="5" max="5" width="27.7109375" style="0" customWidth="1"/>
  </cols>
  <sheetData>
    <row r="1" spans="1:5" ht="18">
      <c r="A1" s="126" t="str">
        <f>Pools!A1</f>
        <v>AEV Pre Season Tournament</v>
      </c>
      <c r="B1" s="126"/>
      <c r="C1" s="126"/>
      <c r="D1" s="126"/>
      <c r="E1" s="126"/>
    </row>
    <row r="2" spans="1:5" ht="18">
      <c r="A2" s="128">
        <f>Pools!A2</f>
        <v>43443</v>
      </c>
      <c r="B2" s="128"/>
      <c r="C2" s="128"/>
      <c r="D2" s="128"/>
      <c r="E2" s="128"/>
    </row>
    <row r="3" spans="1:5" ht="18">
      <c r="A3" s="164"/>
      <c r="B3" s="164"/>
      <c r="C3" s="164"/>
      <c r="D3" s="8"/>
      <c r="E3" s="8"/>
    </row>
    <row r="4" spans="1:5" ht="20.25">
      <c r="A4" s="161" t="str">
        <f>Pools!A42</f>
        <v>Division V</v>
      </c>
      <c r="B4" s="161"/>
      <c r="C4" s="161"/>
      <c r="D4" s="161"/>
      <c r="E4" s="161"/>
    </row>
    <row r="5" spans="1:5" ht="20.25">
      <c r="A5" s="161" t="s">
        <v>29</v>
      </c>
      <c r="B5" s="161"/>
      <c r="C5" s="161"/>
      <c r="D5" s="161"/>
      <c r="E5" s="161"/>
    </row>
    <row r="6" ht="12.75">
      <c r="B6"/>
    </row>
    <row r="7" spans="1:5" ht="15">
      <c r="A7" s="159" t="str">
        <f>Pools!B44</f>
        <v>Netplex Ct. 4</v>
      </c>
      <c r="B7" s="159"/>
      <c r="C7" s="32" t="s">
        <v>53</v>
      </c>
      <c r="D7" s="160" t="str">
        <f>Pools!C44</f>
        <v>Netplex Ct. 5</v>
      </c>
      <c r="E7" s="160"/>
    </row>
    <row r="8" ht="12.75">
      <c r="B8"/>
    </row>
    <row r="9" spans="1:6" ht="15">
      <c r="A9" s="158" t="s">
        <v>52</v>
      </c>
      <c r="B9" s="158"/>
      <c r="C9" s="158"/>
      <c r="D9" s="158"/>
      <c r="E9" s="158"/>
      <c r="F9" s="33"/>
    </row>
    <row r="10" spans="2:6" ht="15">
      <c r="B10"/>
      <c r="F10" s="32"/>
    </row>
    <row r="11" spans="1:6" ht="15">
      <c r="A11" s="12"/>
      <c r="B11"/>
      <c r="F11" s="32"/>
    </row>
    <row r="12" ht="12.75">
      <c r="B12" t="s">
        <v>267</v>
      </c>
    </row>
    <row r="13" ht="12.75">
      <c r="B13" s="18" t="s">
        <v>30</v>
      </c>
    </row>
    <row r="14" ht="12.75">
      <c r="B14" s="19"/>
    </row>
    <row r="15" spans="1:2" ht="12.75">
      <c r="A15" s="31"/>
      <c r="B15" s="23" t="s">
        <v>36</v>
      </c>
    </row>
    <row r="16" spans="1:3" ht="12.75">
      <c r="A16" s="31"/>
      <c r="B16" s="34" t="str">
        <f>A7</f>
        <v>Netplex Ct. 4</v>
      </c>
      <c r="C16" s="22" t="s">
        <v>267</v>
      </c>
    </row>
    <row r="17" spans="1:3" ht="12.75">
      <c r="A17" s="31"/>
      <c r="B17" s="25" t="s">
        <v>46</v>
      </c>
      <c r="C17" s="19" t="s">
        <v>276</v>
      </c>
    </row>
    <row r="18" spans="1:3" ht="12.75">
      <c r="A18" s="16"/>
      <c r="B18" s="20"/>
      <c r="C18" s="20"/>
    </row>
    <row r="19" spans="1:3" ht="12.75">
      <c r="A19" s="16"/>
      <c r="B19" s="21" t="s">
        <v>32</v>
      </c>
      <c r="C19" s="20"/>
    </row>
    <row r="20" spans="1:3" ht="12.75">
      <c r="A20" s="16"/>
      <c r="B20" t="s">
        <v>153</v>
      </c>
      <c r="C20" s="20"/>
    </row>
    <row r="21" spans="1:3" ht="12.75">
      <c r="A21" s="31"/>
      <c r="B21"/>
      <c r="C21" s="23" t="s">
        <v>39</v>
      </c>
    </row>
    <row r="22" spans="1:4" ht="12.75">
      <c r="A22" s="31"/>
      <c r="B22"/>
      <c r="C22" s="23" t="str">
        <f>B16</f>
        <v>Netplex Ct. 4</v>
      </c>
      <c r="D22" s="22" t="s">
        <v>269</v>
      </c>
    </row>
    <row r="23" spans="1:4" ht="12.75">
      <c r="A23" s="31"/>
      <c r="B23"/>
      <c r="C23" s="26" t="s">
        <v>37</v>
      </c>
      <c r="D23" s="19" t="s">
        <v>278</v>
      </c>
    </row>
    <row r="24" spans="1:4" ht="12.75">
      <c r="A24" s="31"/>
      <c r="B24" t="s">
        <v>268</v>
      </c>
      <c r="C24" s="20"/>
      <c r="D24" s="20"/>
    </row>
    <row r="25" spans="1:4" ht="12.75">
      <c r="A25" s="31"/>
      <c r="B25" s="24" t="s">
        <v>33</v>
      </c>
      <c r="C25" s="20"/>
      <c r="D25" s="20"/>
    </row>
    <row r="26" spans="1:4" ht="12.75">
      <c r="A26" s="31"/>
      <c r="B26" s="19"/>
      <c r="C26" s="20"/>
      <c r="D26" s="20"/>
    </row>
    <row r="27" spans="1:4" ht="12.75">
      <c r="A27" s="31"/>
      <c r="B27" s="23" t="s">
        <v>38</v>
      </c>
      <c r="C27" s="20"/>
      <c r="D27" s="20"/>
    </row>
    <row r="28" spans="1:4" ht="12.75">
      <c r="A28" s="31"/>
      <c r="B28" s="23" t="str">
        <f>B16</f>
        <v>Netplex Ct. 4</v>
      </c>
      <c r="C28" s="27" t="s">
        <v>269</v>
      </c>
      <c r="D28" s="20"/>
    </row>
    <row r="29" spans="1:4" ht="12.75">
      <c r="A29" s="31"/>
      <c r="B29" s="26" t="s">
        <v>37</v>
      </c>
      <c r="C29" t="s">
        <v>277</v>
      </c>
      <c r="D29" s="20"/>
    </row>
    <row r="30" spans="1:4" ht="12.75">
      <c r="A30" s="31"/>
      <c r="B30" s="20"/>
      <c r="D30" s="20"/>
    </row>
    <row r="31" spans="1:4" ht="12.75">
      <c r="A31" s="31"/>
      <c r="B31" s="21" t="s">
        <v>70</v>
      </c>
      <c r="D31" s="20"/>
    </row>
    <row r="32" spans="1:4" ht="12.75">
      <c r="A32" s="31"/>
      <c r="B32" s="26" t="s">
        <v>269</v>
      </c>
      <c r="D32" s="20"/>
    </row>
    <row r="33" spans="1:4" ht="12.75">
      <c r="A33" s="31"/>
      <c r="B33"/>
      <c r="D33" s="23" t="s">
        <v>40</v>
      </c>
    </row>
    <row r="34" spans="1:5" ht="12.75">
      <c r="A34" s="31"/>
      <c r="B34"/>
      <c r="D34" s="23" t="str">
        <f>C22</f>
        <v>Netplex Ct. 4</v>
      </c>
      <c r="E34" s="22" t="s">
        <v>269</v>
      </c>
    </row>
    <row r="35" spans="1:5" ht="12.75">
      <c r="A35" s="31"/>
      <c r="B35"/>
      <c r="D35" s="26" t="s">
        <v>37</v>
      </c>
      <c r="E35" s="1" t="s">
        <v>100</v>
      </c>
    </row>
    <row r="36" spans="1:5" ht="12.75">
      <c r="A36" s="31"/>
      <c r="B36" t="s">
        <v>157</v>
      </c>
      <c r="D36" s="20"/>
      <c r="E36" t="s">
        <v>275</v>
      </c>
    </row>
    <row r="37" spans="1:4" ht="12.75">
      <c r="A37" s="31"/>
      <c r="B37" s="18" t="s">
        <v>34</v>
      </c>
      <c r="D37" s="20"/>
    </row>
    <row r="38" spans="1:4" ht="12.75">
      <c r="A38" s="31"/>
      <c r="B38" s="19"/>
      <c r="D38" s="20"/>
    </row>
    <row r="39" spans="1:4" ht="12.75">
      <c r="A39" s="31"/>
      <c r="B39" s="23" t="s">
        <v>38</v>
      </c>
      <c r="D39" s="20"/>
    </row>
    <row r="40" spans="1:4" ht="12.75">
      <c r="A40" s="31"/>
      <c r="B40" s="34" t="str">
        <f>D7</f>
        <v>Netplex Ct. 5</v>
      </c>
      <c r="C40" s="22" t="s">
        <v>158</v>
      </c>
      <c r="D40" s="20"/>
    </row>
    <row r="41" spans="1:4" ht="12.75">
      <c r="A41" s="31"/>
      <c r="B41" s="26" t="s">
        <v>37</v>
      </c>
      <c r="C41" s="19" t="s">
        <v>273</v>
      </c>
      <c r="D41" s="20"/>
    </row>
    <row r="42" spans="1:4" ht="12.75">
      <c r="A42" s="31"/>
      <c r="B42" s="20"/>
      <c r="C42" s="20"/>
      <c r="D42" s="20"/>
    </row>
    <row r="43" spans="1:4" ht="12.75">
      <c r="A43" s="31"/>
      <c r="B43" s="29" t="s">
        <v>72</v>
      </c>
      <c r="C43" s="20"/>
      <c r="D43" s="20"/>
    </row>
    <row r="44" spans="1:4" ht="12.75">
      <c r="A44" s="31"/>
      <c r="B44" t="s">
        <v>158</v>
      </c>
      <c r="C44" s="20"/>
      <c r="D44" s="20"/>
    </row>
    <row r="45" spans="1:4" ht="12.75">
      <c r="A45" s="31"/>
      <c r="B45"/>
      <c r="C45" s="23" t="s">
        <v>39</v>
      </c>
      <c r="D45" s="20"/>
    </row>
    <row r="46" spans="1:4" ht="12.75">
      <c r="A46" s="31"/>
      <c r="B46"/>
      <c r="C46" s="23" t="str">
        <f>B40</f>
        <v>Netplex Ct. 5</v>
      </c>
      <c r="D46" s="27" t="s">
        <v>271</v>
      </c>
    </row>
    <row r="47" spans="1:4" ht="12.75">
      <c r="A47" s="31"/>
      <c r="B47"/>
      <c r="C47" s="26" t="s">
        <v>37</v>
      </c>
      <c r="D47" t="s">
        <v>274</v>
      </c>
    </row>
    <row r="48" spans="1:3" ht="12.75">
      <c r="A48" s="16"/>
      <c r="B48" t="s">
        <v>270</v>
      </c>
      <c r="C48" s="20"/>
    </row>
    <row r="49" spans="1:3" ht="12.75">
      <c r="A49" s="16"/>
      <c r="B49" s="18" t="s">
        <v>35</v>
      </c>
      <c r="C49" s="20"/>
    </row>
    <row r="50" spans="1:3" ht="12.75">
      <c r="A50" s="16"/>
      <c r="B50" s="19"/>
      <c r="C50" s="20"/>
    </row>
    <row r="51" spans="1:3" ht="12.75">
      <c r="A51" s="31"/>
      <c r="B51" s="23" t="s">
        <v>36</v>
      </c>
      <c r="C51" s="20"/>
    </row>
    <row r="52" spans="1:3" ht="12.75">
      <c r="A52" s="31"/>
      <c r="B52" s="23" t="str">
        <f>B40</f>
        <v>Netplex Ct. 5</v>
      </c>
      <c r="C52" s="27" t="s">
        <v>271</v>
      </c>
    </row>
    <row r="53" spans="1:3" ht="12.75">
      <c r="A53" s="31"/>
      <c r="B53" s="25" t="s">
        <v>101</v>
      </c>
      <c r="C53" t="s">
        <v>272</v>
      </c>
    </row>
    <row r="54" ht="12.75">
      <c r="B54" s="20"/>
    </row>
    <row r="55" ht="12.75">
      <c r="B55" s="21" t="s">
        <v>31</v>
      </c>
    </row>
    <row r="56" ht="12.75">
      <c r="B56" t="s">
        <v>271</v>
      </c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</sheetData>
  <sheetProtection/>
  <mergeCells count="8">
    <mergeCell ref="A1:E1"/>
    <mergeCell ref="A2:E2"/>
    <mergeCell ref="A3:C3"/>
    <mergeCell ref="A4:E4"/>
    <mergeCell ref="A5:E5"/>
    <mergeCell ref="A9:E9"/>
    <mergeCell ref="A7:B7"/>
    <mergeCell ref="D7:E7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zoomScalePageLayoutView="0" workbookViewId="0" topLeftCell="B38">
      <selection activeCell="E37" sqref="E37"/>
    </sheetView>
  </sheetViews>
  <sheetFormatPr defaultColWidth="9.140625" defaultRowHeight="12.75"/>
  <cols>
    <col min="1" max="1" width="27.7109375" style="0" customWidth="1"/>
    <col min="2" max="4" width="28.7109375" style="0" customWidth="1"/>
    <col min="5" max="5" width="27.7109375" style="0" customWidth="1"/>
  </cols>
  <sheetData>
    <row r="1" spans="1:5" ht="18">
      <c r="A1" s="126" t="str">
        <f>Pools!A1</f>
        <v>AEV Pre Season Tournament</v>
      </c>
      <c r="B1" s="126"/>
      <c r="C1" s="126"/>
      <c r="D1" s="126"/>
      <c r="E1" s="126"/>
    </row>
    <row r="2" spans="1:5" ht="18">
      <c r="A2" s="128">
        <f>Pools!A2</f>
        <v>43443</v>
      </c>
      <c r="B2" s="128"/>
      <c r="C2" s="128"/>
      <c r="D2" s="128"/>
      <c r="E2" s="128"/>
    </row>
    <row r="3" spans="1:5" ht="18">
      <c r="A3" s="164"/>
      <c r="B3" s="164"/>
      <c r="C3" s="164"/>
      <c r="D3" s="8"/>
      <c r="E3" s="8"/>
    </row>
    <row r="4" spans="1:5" ht="20.25">
      <c r="A4" s="161" t="str">
        <f>Pools!A42</f>
        <v>Division V</v>
      </c>
      <c r="B4" s="161"/>
      <c r="C4" s="161"/>
      <c r="D4" s="161"/>
      <c r="E4" s="161"/>
    </row>
    <row r="5" spans="1:5" ht="20.25">
      <c r="A5" s="161" t="s">
        <v>41</v>
      </c>
      <c r="B5" s="161"/>
      <c r="C5" s="161"/>
      <c r="D5" s="161"/>
      <c r="E5" s="161"/>
    </row>
    <row r="7" spans="1:5" ht="15">
      <c r="A7" s="159" t="str">
        <f>Pools!D44</f>
        <v>Netplex Ct. 6</v>
      </c>
      <c r="B7" s="159"/>
      <c r="C7" s="32" t="s">
        <v>53</v>
      </c>
      <c r="D7" s="160" t="str">
        <f>Pools!A44</f>
        <v>Netplex Ct. 7</v>
      </c>
      <c r="E7" s="160"/>
    </row>
    <row r="9" spans="1:6" ht="15">
      <c r="A9" s="158" t="s">
        <v>52</v>
      </c>
      <c r="B9" s="158"/>
      <c r="C9" s="158"/>
      <c r="D9" s="158"/>
      <c r="E9" s="158"/>
      <c r="F9" s="33"/>
    </row>
    <row r="11" ht="12.75">
      <c r="A11" s="12"/>
    </row>
    <row r="12" ht="12.75">
      <c r="B12" t="s">
        <v>279</v>
      </c>
    </row>
    <row r="13" ht="12.75">
      <c r="B13" s="18" t="s">
        <v>42</v>
      </c>
    </row>
    <row r="14" ht="12.75">
      <c r="B14" s="19"/>
    </row>
    <row r="15" spans="1:2" ht="12.75">
      <c r="A15" s="31"/>
      <c r="B15" s="23" t="s">
        <v>36</v>
      </c>
    </row>
    <row r="16" spans="1:3" ht="12.75">
      <c r="A16" s="31"/>
      <c r="B16" s="34" t="str">
        <f>A7</f>
        <v>Netplex Ct. 6</v>
      </c>
      <c r="C16" s="22" t="s">
        <v>279</v>
      </c>
    </row>
    <row r="17" spans="1:3" ht="12.75">
      <c r="A17" s="31"/>
      <c r="B17" s="25" t="s">
        <v>102</v>
      </c>
      <c r="C17" s="19" t="s">
        <v>284</v>
      </c>
    </row>
    <row r="18" spans="1:3" ht="12.75">
      <c r="A18" s="16"/>
      <c r="B18" s="20"/>
      <c r="C18" s="20"/>
    </row>
    <row r="19" spans="1:3" ht="12.75">
      <c r="A19" s="16"/>
      <c r="B19" s="21" t="s">
        <v>48</v>
      </c>
      <c r="C19" s="20"/>
    </row>
    <row r="20" spans="1:3" ht="12.75">
      <c r="A20" s="16"/>
      <c r="B20" t="s">
        <v>160</v>
      </c>
      <c r="C20" s="20"/>
    </row>
    <row r="21" spans="1:3" ht="12.75">
      <c r="A21" s="31"/>
      <c r="C21" s="23" t="s">
        <v>39</v>
      </c>
    </row>
    <row r="22" spans="1:4" ht="12.75">
      <c r="A22" s="31"/>
      <c r="C22" s="23" t="str">
        <f>B16</f>
        <v>Netplex Ct. 6</v>
      </c>
      <c r="D22" s="22" t="s">
        <v>280</v>
      </c>
    </row>
    <row r="23" spans="1:4" ht="12.75">
      <c r="A23" s="31"/>
      <c r="C23" s="26" t="s">
        <v>37</v>
      </c>
      <c r="D23" s="19" t="s">
        <v>287</v>
      </c>
    </row>
    <row r="24" spans="1:4" ht="12.75">
      <c r="A24" s="31"/>
      <c r="B24" t="s">
        <v>154</v>
      </c>
      <c r="C24" s="20"/>
      <c r="D24" s="20"/>
    </row>
    <row r="25" spans="1:4" ht="12.75">
      <c r="A25" s="31"/>
      <c r="B25" s="24" t="s">
        <v>49</v>
      </c>
      <c r="C25" s="20"/>
      <c r="D25" s="20"/>
    </row>
    <row r="26" spans="1:4" ht="12.75">
      <c r="A26" s="31"/>
      <c r="B26" s="19"/>
      <c r="C26" s="20"/>
      <c r="D26" s="20"/>
    </row>
    <row r="27" spans="1:4" ht="12.75">
      <c r="A27" s="31"/>
      <c r="B27" s="23" t="s">
        <v>38</v>
      </c>
      <c r="C27" s="20"/>
      <c r="D27" s="20"/>
    </row>
    <row r="28" spans="1:4" ht="12.75">
      <c r="A28" s="31"/>
      <c r="B28" s="23" t="str">
        <f>B16</f>
        <v>Netplex Ct. 6</v>
      </c>
      <c r="C28" s="27" t="s">
        <v>285</v>
      </c>
      <c r="D28" s="20"/>
    </row>
    <row r="29" spans="1:4" ht="12.75">
      <c r="A29" s="31"/>
      <c r="B29" s="26" t="s">
        <v>37</v>
      </c>
      <c r="C29" t="s">
        <v>286</v>
      </c>
      <c r="D29" s="20"/>
    </row>
    <row r="30" spans="1:4" ht="12.75">
      <c r="A30" s="31"/>
      <c r="B30" s="20"/>
      <c r="D30" s="20"/>
    </row>
    <row r="31" spans="1:4" ht="12.75">
      <c r="A31" s="31"/>
      <c r="B31" s="21" t="s">
        <v>74</v>
      </c>
      <c r="D31" s="20"/>
    </row>
    <row r="32" spans="1:4" ht="12.75">
      <c r="A32" s="31"/>
      <c r="B32" s="26" t="s">
        <v>280</v>
      </c>
      <c r="D32" s="20"/>
    </row>
    <row r="33" spans="1:4" ht="12.75">
      <c r="A33" s="31"/>
      <c r="D33" s="23" t="s">
        <v>40</v>
      </c>
    </row>
    <row r="34" spans="1:5" ht="12.75">
      <c r="A34" s="31"/>
      <c r="D34" s="23" t="str">
        <f>C22</f>
        <v>Netplex Ct. 6</v>
      </c>
      <c r="E34" s="22" t="s">
        <v>280</v>
      </c>
    </row>
    <row r="35" spans="1:5" ht="12.75">
      <c r="A35" s="31"/>
      <c r="D35" s="26" t="s">
        <v>37</v>
      </c>
      <c r="E35" s="1" t="s">
        <v>103</v>
      </c>
    </row>
    <row r="36" spans="1:5" ht="12.75">
      <c r="A36" s="31"/>
      <c r="B36" t="s">
        <v>281</v>
      </c>
      <c r="D36" s="20"/>
      <c r="E36" t="s">
        <v>292</v>
      </c>
    </row>
    <row r="37" spans="1:4" ht="12.75">
      <c r="A37" s="31"/>
      <c r="B37" s="18" t="s">
        <v>43</v>
      </c>
      <c r="D37" s="20"/>
    </row>
    <row r="38" spans="1:4" ht="12.75">
      <c r="A38" s="31"/>
      <c r="B38" s="19"/>
      <c r="D38" s="20"/>
    </row>
    <row r="39" spans="1:4" ht="12.75">
      <c r="A39" s="31"/>
      <c r="B39" s="23" t="s">
        <v>38</v>
      </c>
      <c r="D39" s="20"/>
    </row>
    <row r="40" spans="1:4" ht="12.75">
      <c r="A40" s="31"/>
      <c r="B40" s="34" t="str">
        <f>D7</f>
        <v>Netplex Ct. 7</v>
      </c>
      <c r="C40" s="22" t="s">
        <v>288</v>
      </c>
      <c r="D40" s="20"/>
    </row>
    <row r="41" spans="1:4" ht="12.75">
      <c r="A41" s="31"/>
      <c r="B41" s="26" t="s">
        <v>37</v>
      </c>
      <c r="C41" s="19" t="s">
        <v>289</v>
      </c>
      <c r="D41" s="20"/>
    </row>
    <row r="42" spans="1:4" ht="12.75">
      <c r="A42" s="31"/>
      <c r="B42" s="20"/>
      <c r="C42" s="20"/>
      <c r="D42" s="20"/>
    </row>
    <row r="43" spans="1:4" ht="12.75">
      <c r="A43" s="31"/>
      <c r="B43" s="29" t="s">
        <v>77</v>
      </c>
      <c r="C43" s="20"/>
      <c r="D43" s="20"/>
    </row>
    <row r="44" spans="1:4" ht="12.75">
      <c r="A44" s="31"/>
      <c r="B44" t="s">
        <v>282</v>
      </c>
      <c r="C44" s="20"/>
      <c r="D44" s="20"/>
    </row>
    <row r="45" spans="1:4" ht="12.75">
      <c r="A45" s="31"/>
      <c r="C45" s="23" t="s">
        <v>39</v>
      </c>
      <c r="D45" s="20"/>
    </row>
    <row r="46" spans="1:4" ht="12.75">
      <c r="A46" s="31"/>
      <c r="C46" s="23" t="str">
        <f>B40</f>
        <v>Netplex Ct. 7</v>
      </c>
      <c r="D46" s="27" t="s">
        <v>283</v>
      </c>
    </row>
    <row r="47" spans="1:4" ht="12.75">
      <c r="A47" s="31"/>
      <c r="C47" s="26" t="s">
        <v>37</v>
      </c>
      <c r="D47" t="s">
        <v>291</v>
      </c>
    </row>
    <row r="48" spans="1:3" ht="12.75">
      <c r="A48" s="16"/>
      <c r="B48" t="s">
        <v>283</v>
      </c>
      <c r="C48" s="20"/>
    </row>
    <row r="49" spans="1:3" ht="12.75">
      <c r="A49" s="16"/>
      <c r="B49" s="18" t="s">
        <v>50</v>
      </c>
      <c r="C49" s="20"/>
    </row>
    <row r="50" spans="1:3" ht="12.75">
      <c r="A50" s="16"/>
      <c r="B50" s="19"/>
      <c r="C50" s="20"/>
    </row>
    <row r="51" spans="1:3" ht="12.75">
      <c r="A51" s="31"/>
      <c r="B51" s="23" t="s">
        <v>36</v>
      </c>
      <c r="C51" s="20"/>
    </row>
    <row r="52" spans="1:3" ht="12.75">
      <c r="A52" s="31"/>
      <c r="B52" s="23" t="str">
        <f>B40</f>
        <v>Netplex Ct. 7</v>
      </c>
      <c r="C52" s="27" t="s">
        <v>283</v>
      </c>
    </row>
    <row r="53" spans="1:3" ht="12.75">
      <c r="A53" s="31"/>
      <c r="B53" s="25" t="s">
        <v>99</v>
      </c>
      <c r="C53" t="s">
        <v>290</v>
      </c>
    </row>
    <row r="54" ht="12.75">
      <c r="B54" s="20"/>
    </row>
    <row r="55" ht="12.75">
      <c r="B55" s="21" t="s">
        <v>44</v>
      </c>
    </row>
    <row r="56" ht="12.75">
      <c r="B56" t="s">
        <v>156</v>
      </c>
    </row>
    <row r="143" spans="1:5" ht="12.75">
      <c r="A143" s="84"/>
      <c r="B143" s="85"/>
      <c r="C143" s="84"/>
      <c r="D143" s="84"/>
      <c r="E143" s="84"/>
    </row>
    <row r="144" spans="1:5" ht="12.75">
      <c r="A144" s="84"/>
      <c r="B144" s="85"/>
      <c r="C144" s="84"/>
      <c r="D144" s="84"/>
      <c r="E144" s="84"/>
    </row>
    <row r="145" spans="1:5" ht="12.75">
      <c r="A145" s="84"/>
      <c r="B145" s="85"/>
      <c r="C145" s="84"/>
      <c r="D145" s="84"/>
      <c r="E145" s="84"/>
    </row>
    <row r="146" spans="1:5" ht="12.75">
      <c r="A146" s="84"/>
      <c r="B146" s="85"/>
      <c r="C146" s="84"/>
      <c r="D146" s="84"/>
      <c r="E146" s="84"/>
    </row>
    <row r="147" spans="1:5" ht="12.75">
      <c r="A147" s="84"/>
      <c r="B147" s="85"/>
      <c r="C147" s="84"/>
      <c r="D147" s="84"/>
      <c r="E147" s="84"/>
    </row>
    <row r="148" spans="1:5" ht="12.75">
      <c r="A148" s="84"/>
      <c r="B148" s="85"/>
      <c r="C148" s="84"/>
      <c r="D148" s="84"/>
      <c r="E148" s="84"/>
    </row>
    <row r="149" spans="1:5" ht="12.75">
      <c r="A149" s="84"/>
      <c r="B149" s="85"/>
      <c r="C149" s="84"/>
      <c r="D149" s="84"/>
      <c r="E149" s="84"/>
    </row>
    <row r="150" spans="1:5" ht="12.75">
      <c r="A150" s="84"/>
      <c r="B150" s="85"/>
      <c r="C150" s="84"/>
      <c r="D150" s="84"/>
      <c r="E150" s="84"/>
    </row>
    <row r="151" spans="1:5" ht="12.75">
      <c r="A151" s="84"/>
      <c r="B151" s="85"/>
      <c r="C151" s="84"/>
      <c r="D151" s="84"/>
      <c r="E151" s="84"/>
    </row>
    <row r="152" spans="1:5" ht="12.75">
      <c r="A152" s="84"/>
      <c r="B152" s="85"/>
      <c r="C152" s="84"/>
      <c r="D152" s="84"/>
      <c r="E152" s="84"/>
    </row>
    <row r="153" spans="1:5" ht="12.75">
      <c r="A153" s="84"/>
      <c r="B153" s="85"/>
      <c r="C153" s="84"/>
      <c r="D153" s="84"/>
      <c r="E153" s="84"/>
    </row>
    <row r="154" spans="1:5" ht="12.75">
      <c r="A154" s="84"/>
      <c r="B154" s="85"/>
      <c r="C154" s="84"/>
      <c r="D154" s="84"/>
      <c r="E154" s="84"/>
    </row>
    <row r="155" spans="1:5" ht="12.75">
      <c r="A155" s="84"/>
      <c r="B155" s="85"/>
      <c r="C155" s="84"/>
      <c r="D155" s="84"/>
      <c r="E155" s="84"/>
    </row>
    <row r="156" spans="1:5" ht="12.75">
      <c r="A156" s="84"/>
      <c r="B156" s="85"/>
      <c r="C156" s="84"/>
      <c r="D156" s="84"/>
      <c r="E156" s="84"/>
    </row>
    <row r="157" spans="1:5" ht="12.75">
      <c r="A157" s="84"/>
      <c r="B157" s="85"/>
      <c r="C157" s="84"/>
      <c r="D157" s="84"/>
      <c r="E157" s="84"/>
    </row>
    <row r="158" spans="1:5" ht="12.75">
      <c r="A158" s="84"/>
      <c r="B158" s="85"/>
      <c r="C158" s="84"/>
      <c r="D158" s="84"/>
      <c r="E158" s="84"/>
    </row>
    <row r="159" spans="1:5" ht="12.75">
      <c r="A159" s="84"/>
      <c r="B159" s="85"/>
      <c r="C159" s="84"/>
      <c r="D159" s="84"/>
      <c r="E159" s="84"/>
    </row>
    <row r="160" spans="1:5" ht="12.75">
      <c r="A160" s="84"/>
      <c r="B160" s="85"/>
      <c r="C160" s="84"/>
      <c r="D160" s="84"/>
      <c r="E160" s="84"/>
    </row>
    <row r="161" spans="1:5" ht="12.75">
      <c r="A161" s="84"/>
      <c r="B161" s="85"/>
      <c r="C161" s="84"/>
      <c r="D161" s="84"/>
      <c r="E161" s="84"/>
    </row>
    <row r="162" spans="1:5" ht="12.75">
      <c r="A162" s="84"/>
      <c r="B162" s="85"/>
      <c r="C162" s="84"/>
      <c r="D162" s="84"/>
      <c r="E162" s="84"/>
    </row>
    <row r="163" spans="1:5" ht="12.75">
      <c r="A163" s="84"/>
      <c r="B163" s="85"/>
      <c r="C163" s="84"/>
      <c r="D163" s="84"/>
      <c r="E163" s="84"/>
    </row>
    <row r="164" spans="1:5" ht="12.75">
      <c r="A164" s="84"/>
      <c r="B164" s="85"/>
      <c r="C164" s="84"/>
      <c r="D164" s="84"/>
      <c r="E164" s="84"/>
    </row>
    <row r="165" spans="1:5" ht="12.75">
      <c r="A165" s="84"/>
      <c r="B165" s="85"/>
      <c r="C165" s="84"/>
      <c r="D165" s="84"/>
      <c r="E165" s="84"/>
    </row>
    <row r="166" spans="1:5" ht="12.75">
      <c r="A166" s="84"/>
      <c r="B166" s="85"/>
      <c r="C166" s="84"/>
      <c r="D166" s="84"/>
      <c r="E166" s="84"/>
    </row>
    <row r="167" spans="1:5" ht="12.75">
      <c r="A167" s="84"/>
      <c r="B167" s="85"/>
      <c r="C167" s="84"/>
      <c r="D167" s="84"/>
      <c r="E167" s="84"/>
    </row>
    <row r="168" spans="1:5" ht="12.75">
      <c r="A168" s="84"/>
      <c r="B168" s="85"/>
      <c r="C168" s="84"/>
      <c r="D168" s="84"/>
      <c r="E168" s="84"/>
    </row>
    <row r="169" spans="1:5" ht="12.75">
      <c r="A169" s="84"/>
      <c r="B169" s="85"/>
      <c r="C169" s="84"/>
      <c r="D169" s="84"/>
      <c r="E169" s="84"/>
    </row>
  </sheetData>
  <sheetProtection/>
  <mergeCells count="8">
    <mergeCell ref="A9:E9"/>
    <mergeCell ref="A1:E1"/>
    <mergeCell ref="A2:E2"/>
    <mergeCell ref="A3:C3"/>
    <mergeCell ref="A4:E4"/>
    <mergeCell ref="A5:E5"/>
    <mergeCell ref="A7:B7"/>
    <mergeCell ref="D7:E7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1">
      <selection activeCell="I22" sqref="I22"/>
    </sheetView>
  </sheetViews>
  <sheetFormatPr defaultColWidth="9.140625" defaultRowHeight="12.75"/>
  <cols>
    <col min="1" max="1" width="38.7109375" style="0" bestFit="1" customWidth="1"/>
    <col min="2" max="7" width="15.7109375" style="0" customWidth="1"/>
    <col min="8" max="8" width="22.7109375" style="0" customWidth="1"/>
  </cols>
  <sheetData>
    <row r="1" spans="1:11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5" ht="15">
      <c r="A3" s="52"/>
      <c r="B3" s="54"/>
      <c r="C3" s="54"/>
      <c r="D3" s="52"/>
      <c r="E3" s="52"/>
    </row>
    <row r="4" spans="1:2" s="46" customFormat="1" ht="14.25">
      <c r="A4" s="45" t="s">
        <v>3</v>
      </c>
      <c r="B4" s="46" t="str">
        <f>Pools!A53</f>
        <v>Netplex Ct. 8</v>
      </c>
    </row>
    <row r="5" spans="1:2" s="46" customFormat="1" ht="14.25">
      <c r="A5" s="45" t="s">
        <v>4</v>
      </c>
      <c r="B5" s="46" t="str">
        <f>Pools!A51</f>
        <v>Division VI</v>
      </c>
    </row>
    <row r="7" spans="1:11" s="10" customFormat="1" ht="15">
      <c r="A7" s="134" t="s">
        <v>78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9" spans="1:5" ht="12.75">
      <c r="A9" s="15" t="s">
        <v>21</v>
      </c>
      <c r="B9" s="56" t="s">
        <v>26</v>
      </c>
      <c r="D9" s="15"/>
      <c r="E9" s="15"/>
    </row>
    <row r="10" spans="1:5" ht="12.75">
      <c r="A10" s="15" t="s">
        <v>22</v>
      </c>
      <c r="B10" s="17">
        <v>8</v>
      </c>
      <c r="C10" s="17"/>
      <c r="D10" s="15"/>
      <c r="E10" s="15"/>
    </row>
    <row r="12" spans="1:10" s="1" customFormat="1" ht="12.75">
      <c r="A12" s="3" t="s">
        <v>5</v>
      </c>
      <c r="B12" s="130" t="str">
        <f>A13</f>
        <v>AEV 111 Black Branda</v>
      </c>
      <c r="C12" s="131"/>
      <c r="D12" s="130" t="str">
        <f>A16</f>
        <v>Amarillo Xtreme 11 Bombers</v>
      </c>
      <c r="E12" s="132"/>
      <c r="F12" s="133" t="str">
        <f>A19</f>
        <v>Amarillo Xtreme 10 Legends</v>
      </c>
      <c r="G12" s="132"/>
      <c r="H12" s="3" t="s">
        <v>6</v>
      </c>
      <c r="I12" s="130" t="s">
        <v>7</v>
      </c>
      <c r="J12" s="132"/>
    </row>
    <row r="13" spans="1:10" s="47" customFormat="1" ht="24" customHeight="1">
      <c r="A13" s="141" t="str">
        <f>Pools!A55</f>
        <v>AEV 111 Black Branda</v>
      </c>
      <c r="B13" s="135"/>
      <c r="C13" s="136"/>
      <c r="D13" s="57">
        <v>25</v>
      </c>
      <c r="E13" s="57">
        <v>14</v>
      </c>
      <c r="F13" s="57">
        <v>25</v>
      </c>
      <c r="G13" s="57">
        <v>13</v>
      </c>
      <c r="H13" s="141">
        <v>1</v>
      </c>
      <c r="I13" s="144">
        <v>1</v>
      </c>
      <c r="J13" s="145"/>
    </row>
    <row r="14" spans="1:10" s="47" customFormat="1" ht="24" customHeight="1">
      <c r="A14" s="142"/>
      <c r="B14" s="137"/>
      <c r="C14" s="138"/>
      <c r="D14" s="57">
        <v>25</v>
      </c>
      <c r="E14" s="57">
        <v>14</v>
      </c>
      <c r="F14" s="57">
        <v>25</v>
      </c>
      <c r="G14" s="57">
        <v>17</v>
      </c>
      <c r="H14" s="142"/>
      <c r="I14" s="146"/>
      <c r="J14" s="147"/>
    </row>
    <row r="15" spans="1:10" s="47" customFormat="1" ht="24" customHeight="1">
      <c r="A15" s="143"/>
      <c r="B15" s="139"/>
      <c r="C15" s="140"/>
      <c r="D15" s="57">
        <v>25</v>
      </c>
      <c r="E15" s="57">
        <v>13</v>
      </c>
      <c r="F15" s="57">
        <v>25</v>
      </c>
      <c r="G15" s="57">
        <v>19</v>
      </c>
      <c r="H15" s="143"/>
      <c r="I15" s="148"/>
      <c r="J15" s="149"/>
    </row>
    <row r="16" spans="1:10" s="47" customFormat="1" ht="24" customHeight="1">
      <c r="A16" s="141" t="str">
        <f>Pools!A56</f>
        <v>Amarillo Xtreme 11 Bombers</v>
      </c>
      <c r="B16" s="58">
        <f>IF(E13&gt;0,E13," ")</f>
        <v>14</v>
      </c>
      <c r="C16" s="58">
        <f>IF(D13&gt;0,D13," ")</f>
        <v>25</v>
      </c>
      <c r="D16" s="135"/>
      <c r="E16" s="136"/>
      <c r="F16" s="57">
        <v>25</v>
      </c>
      <c r="G16" s="57">
        <v>27</v>
      </c>
      <c r="H16" s="141">
        <v>2</v>
      </c>
      <c r="I16" s="144">
        <v>2</v>
      </c>
      <c r="J16" s="145"/>
    </row>
    <row r="17" spans="1:10" s="47" customFormat="1" ht="24" customHeight="1">
      <c r="A17" s="142"/>
      <c r="B17" s="58">
        <f>IF(E14&gt;0,E14," ")</f>
        <v>14</v>
      </c>
      <c r="C17" s="58">
        <f>IF(D14&gt;0,D14," ")</f>
        <v>25</v>
      </c>
      <c r="D17" s="137"/>
      <c r="E17" s="138"/>
      <c r="F17" s="57">
        <v>25</v>
      </c>
      <c r="G17" s="57">
        <v>21</v>
      </c>
      <c r="H17" s="142"/>
      <c r="I17" s="146"/>
      <c r="J17" s="147"/>
    </row>
    <row r="18" spans="1:10" s="47" customFormat="1" ht="24" customHeight="1">
      <c r="A18" s="143"/>
      <c r="B18" s="58">
        <f>IF(E15&gt;0,E15," ")</f>
        <v>13</v>
      </c>
      <c r="C18" s="58">
        <f>IF(D15&gt;0,D15," ")</f>
        <v>25</v>
      </c>
      <c r="D18" s="139"/>
      <c r="E18" s="140"/>
      <c r="F18" s="57">
        <v>25</v>
      </c>
      <c r="G18" s="57">
        <v>22</v>
      </c>
      <c r="H18" s="143"/>
      <c r="I18" s="148"/>
      <c r="J18" s="149"/>
    </row>
    <row r="19" spans="1:10" s="47" customFormat="1" ht="24" customHeight="1">
      <c r="A19" s="141" t="str">
        <f>Pools!A57</f>
        <v>Amarillo Xtreme 10 Legends</v>
      </c>
      <c r="B19" s="58">
        <f>IF(G13&gt;0,G13," ")</f>
        <v>13</v>
      </c>
      <c r="C19" s="58">
        <f>IF(F13&gt;0,F13," ")</f>
        <v>25</v>
      </c>
      <c r="D19" s="58">
        <f>IF(G16&gt;0,G16," ")</f>
        <v>27</v>
      </c>
      <c r="E19" s="58">
        <f>IF(F16&gt;0,F16," ")</f>
        <v>25</v>
      </c>
      <c r="F19" s="135"/>
      <c r="G19" s="136"/>
      <c r="H19" s="141">
        <v>3</v>
      </c>
      <c r="I19" s="144">
        <v>3</v>
      </c>
      <c r="J19" s="145"/>
    </row>
    <row r="20" spans="1:10" s="47" customFormat="1" ht="24" customHeight="1">
      <c r="A20" s="142"/>
      <c r="B20" s="58">
        <f>IF(G14&gt;0,G14," ")</f>
        <v>17</v>
      </c>
      <c r="C20" s="58">
        <f>IF(F14&gt;0,F14," ")</f>
        <v>25</v>
      </c>
      <c r="D20" s="58">
        <f>IF(G17&gt;0,G17," ")</f>
        <v>21</v>
      </c>
      <c r="E20" s="58">
        <f>IF(F17&gt;0,F17," ")</f>
        <v>25</v>
      </c>
      <c r="F20" s="137"/>
      <c r="G20" s="138"/>
      <c r="H20" s="142"/>
      <c r="I20" s="146"/>
      <c r="J20" s="147"/>
    </row>
    <row r="21" spans="1:10" s="47" customFormat="1" ht="24" customHeight="1">
      <c r="A21" s="143"/>
      <c r="B21" s="58">
        <f>IF(G15&gt;0,G15," ")</f>
        <v>19</v>
      </c>
      <c r="C21" s="58">
        <f>IF(F15&gt;0,F15," ")</f>
        <v>25</v>
      </c>
      <c r="D21" s="58">
        <f>IF(G18&gt;0,G18," ")</f>
        <v>22</v>
      </c>
      <c r="E21" s="58">
        <f>IF(F18&gt;0,F18," ")</f>
        <v>25</v>
      </c>
      <c r="F21" s="139"/>
      <c r="G21" s="140"/>
      <c r="H21" s="143"/>
      <c r="I21" s="148"/>
      <c r="J21" s="149"/>
    </row>
    <row r="22" spans="1:11" s="47" customFormat="1" ht="40.5" customHeight="1">
      <c r="A22"/>
      <c r="B22"/>
      <c r="C22"/>
      <c r="D22"/>
      <c r="E22"/>
      <c r="F22"/>
      <c r="G22"/>
      <c r="H22"/>
      <c r="I22"/>
      <c r="J22"/>
      <c r="K22"/>
    </row>
    <row r="23" spans="2:10" ht="12.75">
      <c r="B23" s="150" t="s">
        <v>8</v>
      </c>
      <c r="C23" s="150"/>
      <c r="D23" s="150"/>
      <c r="E23" s="150"/>
      <c r="F23" s="150" t="s">
        <v>9</v>
      </c>
      <c r="G23" s="150"/>
      <c r="H23" s="150"/>
      <c r="I23" s="150" t="s">
        <v>10</v>
      </c>
      <c r="J23" s="150"/>
    </row>
    <row r="24" spans="1:11" ht="12.75">
      <c r="A24" s="1"/>
      <c r="B24" s="130" t="s">
        <v>11</v>
      </c>
      <c r="C24" s="131"/>
      <c r="D24" s="131" t="s">
        <v>12</v>
      </c>
      <c r="E24" s="131"/>
      <c r="F24" s="131" t="s">
        <v>11</v>
      </c>
      <c r="G24" s="131"/>
      <c r="H24" s="13" t="s">
        <v>12</v>
      </c>
      <c r="I24" s="13" t="s">
        <v>13</v>
      </c>
      <c r="J24" s="13" t="s">
        <v>14</v>
      </c>
      <c r="K24" s="14" t="s">
        <v>15</v>
      </c>
    </row>
    <row r="25" spans="1:11" s="1" customFormat="1" ht="24" customHeight="1">
      <c r="A25" s="2" t="str">
        <f>A13</f>
        <v>AEV 111 Black Branda</v>
      </c>
      <c r="B25" s="151">
        <v>6</v>
      </c>
      <c r="C25" s="152"/>
      <c r="D25" s="151">
        <v>0</v>
      </c>
      <c r="E25" s="152"/>
      <c r="F25" s="151"/>
      <c r="G25" s="152"/>
      <c r="H25" s="60"/>
      <c r="I25" s="61">
        <f>IF(D13+D14+D15+F13+F14+F15=0,0,D13+D14+D15+F13+F14+F15)</f>
        <v>150</v>
      </c>
      <c r="J25" s="61">
        <f>E13+E14+E15+G13+G14+G15</f>
        <v>90</v>
      </c>
      <c r="K25" s="61">
        <f>I25-J25</f>
        <v>60</v>
      </c>
    </row>
    <row r="26" spans="1:11" ht="24" customHeight="1">
      <c r="A26" s="2" t="str">
        <f>A16</f>
        <v>Amarillo Xtreme 11 Bombers</v>
      </c>
      <c r="B26" s="151">
        <v>2</v>
      </c>
      <c r="C26" s="152"/>
      <c r="D26" s="151">
        <v>4</v>
      </c>
      <c r="E26" s="152"/>
      <c r="F26" s="151"/>
      <c r="G26" s="152"/>
      <c r="H26" s="60"/>
      <c r="I26" s="61">
        <f>IF(B16+B17+B18+F16+F17+F18=0,0,B16+B17+B18+F16+F17+F18)</f>
        <v>116</v>
      </c>
      <c r="J26" s="61">
        <f>C16+C17+C18+G16+G17+G18</f>
        <v>145</v>
      </c>
      <c r="K26" s="61">
        <f>I26-J26</f>
        <v>-29</v>
      </c>
    </row>
    <row r="27" spans="1:11" ht="24" customHeight="1">
      <c r="A27" s="2" t="str">
        <f>A19</f>
        <v>Amarillo Xtreme 10 Legends</v>
      </c>
      <c r="B27" s="151">
        <v>1</v>
      </c>
      <c r="C27" s="152"/>
      <c r="D27" s="151">
        <v>5</v>
      </c>
      <c r="E27" s="152"/>
      <c r="F27" s="151"/>
      <c r="G27" s="152"/>
      <c r="H27" s="60"/>
      <c r="I27" s="61">
        <f>B19+B20+B21+D19+D20+D21</f>
        <v>119</v>
      </c>
      <c r="J27" s="61">
        <f>C19+C20+C21+E19+E20+E21</f>
        <v>150</v>
      </c>
      <c r="K27" s="61">
        <f>I27-J27</f>
        <v>-31</v>
      </c>
    </row>
    <row r="28" spans="1:11" ht="12.75">
      <c r="A28" s="12"/>
      <c r="B28" s="153">
        <f>SUM(B25:C27)</f>
        <v>9</v>
      </c>
      <c r="C28" s="153"/>
      <c r="D28" s="153">
        <f>SUM(D25:E27)</f>
        <v>9</v>
      </c>
      <c r="E28" s="153"/>
      <c r="F28" s="153">
        <f>SUM(F25:G27)</f>
        <v>0</v>
      </c>
      <c r="G28" s="153"/>
      <c r="H28" s="62">
        <f>SUM(H25:H27)</f>
        <v>0</v>
      </c>
      <c r="I28" s="62">
        <f>SUM(I25:I27)</f>
        <v>385</v>
      </c>
      <c r="J28" s="62">
        <f>SUM(J25:J27)</f>
        <v>385</v>
      </c>
      <c r="K28" s="62">
        <f>SUM(K25:K27)</f>
        <v>0</v>
      </c>
    </row>
    <row r="29" ht="24" customHeight="1"/>
    <row r="30" spans="1:11" ht="24" customHeight="1">
      <c r="A30" s="3"/>
      <c r="B30" s="130" t="s">
        <v>16</v>
      </c>
      <c r="C30" s="132"/>
      <c r="D30" s="130" t="s">
        <v>16</v>
      </c>
      <c r="E30" s="132"/>
      <c r="F30" s="154" t="s">
        <v>17</v>
      </c>
      <c r="G30" s="154"/>
      <c r="H30" s="155" t="s">
        <v>79</v>
      </c>
      <c r="I30" s="155"/>
      <c r="J30" s="155"/>
      <c r="K30" s="155"/>
    </row>
    <row r="31" spans="1:11" ht="18" customHeight="1">
      <c r="A31" s="3" t="s">
        <v>18</v>
      </c>
      <c r="B31" s="130" t="str">
        <f>A13</f>
        <v>AEV 111 Black Branda</v>
      </c>
      <c r="C31" s="132"/>
      <c r="D31" s="130" t="str">
        <f>A19</f>
        <v>Amarillo Xtreme 10 Legends</v>
      </c>
      <c r="E31" s="132"/>
      <c r="F31" s="154" t="str">
        <f>A16</f>
        <v>Amarillo Xtreme 11 Bombers</v>
      </c>
      <c r="G31" s="154"/>
      <c r="H31" s="155" t="s">
        <v>29</v>
      </c>
      <c r="I31" s="155"/>
      <c r="J31" s="155"/>
      <c r="K31" s="155"/>
    </row>
    <row r="32" spans="1:11" ht="18" customHeight="1">
      <c r="A32" s="3" t="s">
        <v>19</v>
      </c>
      <c r="B32" s="130" t="str">
        <f>A16</f>
        <v>Amarillo Xtreme 11 Bombers</v>
      </c>
      <c r="C32" s="132"/>
      <c r="D32" s="130" t="str">
        <f>A19</f>
        <v>Amarillo Xtreme 10 Legends</v>
      </c>
      <c r="E32" s="132"/>
      <c r="F32" s="154" t="str">
        <f>A13</f>
        <v>AEV 111 Black Branda</v>
      </c>
      <c r="G32" s="154"/>
      <c r="H32" s="63"/>
      <c r="I32" s="63"/>
      <c r="J32" s="63"/>
      <c r="K32" s="63"/>
    </row>
    <row r="33" spans="1:11" ht="18" customHeight="1">
      <c r="A33" s="3" t="s">
        <v>20</v>
      </c>
      <c r="B33" s="130" t="str">
        <f>A13</f>
        <v>AEV 111 Black Branda</v>
      </c>
      <c r="C33" s="132"/>
      <c r="D33" s="130" t="str">
        <f>A16</f>
        <v>Amarillo Xtreme 11 Bombers</v>
      </c>
      <c r="E33" s="132"/>
      <c r="F33" s="154" t="str">
        <f>A19</f>
        <v>Amarillo Xtreme 10 Legends</v>
      </c>
      <c r="G33" s="154"/>
      <c r="H33" s="155" t="s">
        <v>80</v>
      </c>
      <c r="I33" s="155"/>
      <c r="J33" s="155"/>
      <c r="K33" s="155"/>
    </row>
    <row r="34" spans="6:11" ht="18" customHeight="1">
      <c r="F34" s="12"/>
      <c r="G34" s="12"/>
      <c r="H34" s="155" t="s">
        <v>41</v>
      </c>
      <c r="I34" s="155"/>
      <c r="J34" s="155"/>
      <c r="K34" s="155"/>
    </row>
    <row r="35" spans="1:7" ht="18" customHeight="1">
      <c r="A35" s="156"/>
      <c r="B35" s="156"/>
      <c r="C35" s="156"/>
      <c r="D35" s="156"/>
      <c r="E35" s="156"/>
      <c r="F35" s="156"/>
      <c r="G35" s="16"/>
    </row>
    <row r="36" spans="1:7" ht="18" customHeight="1">
      <c r="A36" s="157" t="s">
        <v>63</v>
      </c>
      <c r="B36" s="157"/>
      <c r="C36" s="157"/>
      <c r="D36" s="157"/>
      <c r="E36" s="157"/>
      <c r="F36" s="157"/>
      <c r="G36" s="64"/>
    </row>
    <row r="37" ht="18" customHeight="1"/>
    <row r="38" ht="18" customHeight="1"/>
  </sheetData>
  <sheetProtection/>
  <mergeCells count="55">
    <mergeCell ref="F33:G33"/>
    <mergeCell ref="H33:K33"/>
    <mergeCell ref="H34:K34"/>
    <mergeCell ref="A35:F35"/>
    <mergeCell ref="A36:F36"/>
    <mergeCell ref="D24:E24"/>
    <mergeCell ref="F24:G24"/>
    <mergeCell ref="B25:C25"/>
    <mergeCell ref="D25:E25"/>
    <mergeCell ref="F25:G25"/>
    <mergeCell ref="B26:C26"/>
    <mergeCell ref="D26:E26"/>
    <mergeCell ref="F26:G26"/>
    <mergeCell ref="I12:J12"/>
    <mergeCell ref="H13:H15"/>
    <mergeCell ref="I13:J15"/>
    <mergeCell ref="H16:H18"/>
    <mergeCell ref="I16:J18"/>
    <mergeCell ref="F19:G21"/>
    <mergeCell ref="H19:H21"/>
    <mergeCell ref="I19:J21"/>
    <mergeCell ref="B32:C32"/>
    <mergeCell ref="H30:K30"/>
    <mergeCell ref="H31:K31"/>
    <mergeCell ref="B33:C33"/>
    <mergeCell ref="D33:E33"/>
    <mergeCell ref="B23:E23"/>
    <mergeCell ref="F23:H23"/>
    <mergeCell ref="I23:J23"/>
    <mergeCell ref="D32:E32"/>
    <mergeCell ref="A1:K1"/>
    <mergeCell ref="A2:K2"/>
    <mergeCell ref="A7:K7"/>
    <mergeCell ref="B12:C12"/>
    <mergeCell ref="D12:E12"/>
    <mergeCell ref="F12:G1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7:C27"/>
    <mergeCell ref="D27:E27"/>
    <mergeCell ref="F27:G27"/>
    <mergeCell ref="A19:A21"/>
    <mergeCell ref="A13:A15"/>
    <mergeCell ref="B13:C15"/>
    <mergeCell ref="A16:A18"/>
    <mergeCell ref="D16:E18"/>
    <mergeCell ref="B24:C24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1">
      <selection activeCell="I22" sqref="I22"/>
    </sheetView>
  </sheetViews>
  <sheetFormatPr defaultColWidth="9.140625" defaultRowHeight="12.75"/>
  <cols>
    <col min="1" max="1" width="43.28125" style="0" bestFit="1" customWidth="1"/>
    <col min="2" max="7" width="15.7109375" style="0" customWidth="1"/>
    <col min="8" max="8" width="22.7109375" style="0" customWidth="1"/>
  </cols>
  <sheetData>
    <row r="1" spans="1:11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5" ht="15">
      <c r="A3" s="52"/>
      <c r="B3" s="54"/>
      <c r="C3" s="54"/>
      <c r="D3" s="52"/>
      <c r="E3" s="52"/>
    </row>
    <row r="4" spans="1:2" s="46" customFormat="1" ht="14.25">
      <c r="A4" s="45" t="s">
        <v>3</v>
      </c>
      <c r="B4" s="46" t="str">
        <f>Pools!B53</f>
        <v>Netplex Ct. 9</v>
      </c>
    </row>
    <row r="5" spans="1:2" s="46" customFormat="1" ht="14.25">
      <c r="A5" s="45" t="s">
        <v>4</v>
      </c>
      <c r="B5" s="46" t="str">
        <f>Pools!A51</f>
        <v>Division VI</v>
      </c>
    </row>
    <row r="7" spans="1:11" s="10" customFormat="1" ht="15">
      <c r="A7" s="134" t="s">
        <v>78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9" spans="1:5" ht="12.75">
      <c r="A9" s="15" t="s">
        <v>21</v>
      </c>
      <c r="B9" s="56" t="s">
        <v>27</v>
      </c>
      <c r="D9" s="15"/>
      <c r="E9" s="15"/>
    </row>
    <row r="10" spans="1:5" ht="12.75">
      <c r="A10" s="15" t="s">
        <v>22</v>
      </c>
      <c r="B10" s="17">
        <v>9</v>
      </c>
      <c r="C10" s="17"/>
      <c r="D10" s="15"/>
      <c r="E10" s="15"/>
    </row>
    <row r="12" spans="1:10" s="1" customFormat="1" ht="12.75">
      <c r="A12" s="3" t="s">
        <v>5</v>
      </c>
      <c r="B12" s="130" t="str">
        <f>A13</f>
        <v>JET 11 Schellhamer</v>
      </c>
      <c r="C12" s="131"/>
      <c r="D12" s="130" t="str">
        <f>A16</f>
        <v>Amarillo Xtreme 11 Canyon Crush</v>
      </c>
      <c r="E12" s="132"/>
      <c r="F12" s="133" t="str">
        <f>A19</f>
        <v>Amarillo Xtreme 10 Thunder</v>
      </c>
      <c r="G12" s="132"/>
      <c r="H12" s="3" t="s">
        <v>6</v>
      </c>
      <c r="I12" s="130" t="s">
        <v>7</v>
      </c>
      <c r="J12" s="132"/>
    </row>
    <row r="13" spans="1:10" s="47" customFormat="1" ht="24" customHeight="1">
      <c r="A13" s="141" t="str">
        <f>Pools!B55</f>
        <v>JET 11 Schellhamer</v>
      </c>
      <c r="B13" s="135"/>
      <c r="C13" s="136"/>
      <c r="D13" s="57">
        <v>25</v>
      </c>
      <c r="E13" s="57">
        <v>18</v>
      </c>
      <c r="F13" s="57">
        <v>25</v>
      </c>
      <c r="G13" s="57">
        <v>9</v>
      </c>
      <c r="H13" s="141">
        <v>1</v>
      </c>
      <c r="I13" s="144">
        <v>1</v>
      </c>
      <c r="J13" s="145"/>
    </row>
    <row r="14" spans="1:10" s="47" customFormat="1" ht="24" customHeight="1">
      <c r="A14" s="142"/>
      <c r="B14" s="137"/>
      <c r="C14" s="138"/>
      <c r="D14" s="57">
        <v>25</v>
      </c>
      <c r="E14" s="57">
        <v>5</v>
      </c>
      <c r="F14" s="57">
        <v>25</v>
      </c>
      <c r="G14" s="57">
        <v>11</v>
      </c>
      <c r="H14" s="142"/>
      <c r="I14" s="146"/>
      <c r="J14" s="147"/>
    </row>
    <row r="15" spans="1:10" s="47" customFormat="1" ht="24" customHeight="1">
      <c r="A15" s="143"/>
      <c r="B15" s="139"/>
      <c r="C15" s="140"/>
      <c r="D15" s="57">
        <v>25</v>
      </c>
      <c r="E15" s="57">
        <v>8</v>
      </c>
      <c r="F15" s="57">
        <v>25</v>
      </c>
      <c r="G15" s="57">
        <v>4</v>
      </c>
      <c r="H15" s="143"/>
      <c r="I15" s="148"/>
      <c r="J15" s="149"/>
    </row>
    <row r="16" spans="1:10" s="47" customFormat="1" ht="24" customHeight="1">
      <c r="A16" s="141" t="str">
        <f>Pools!B56</f>
        <v>Amarillo Xtreme 11 Canyon Crush</v>
      </c>
      <c r="B16" s="58">
        <f>IF(E13&gt;0,E13," ")</f>
        <v>18</v>
      </c>
      <c r="C16" s="58">
        <f>IF(D13&gt;0,D13," ")</f>
        <v>25</v>
      </c>
      <c r="D16" s="135"/>
      <c r="E16" s="136"/>
      <c r="F16" s="57">
        <v>25</v>
      </c>
      <c r="G16" s="57">
        <v>16</v>
      </c>
      <c r="H16" s="141">
        <v>2</v>
      </c>
      <c r="I16" s="144">
        <v>2</v>
      </c>
      <c r="J16" s="145"/>
    </row>
    <row r="17" spans="1:10" s="47" customFormat="1" ht="24" customHeight="1">
      <c r="A17" s="142"/>
      <c r="B17" s="58">
        <f>IF(E14&gt;0,E14," ")</f>
        <v>5</v>
      </c>
      <c r="C17" s="58">
        <f>IF(D14&gt;0,D14," ")</f>
        <v>25</v>
      </c>
      <c r="D17" s="137"/>
      <c r="E17" s="138"/>
      <c r="F17" s="57">
        <v>25</v>
      </c>
      <c r="G17" s="57">
        <v>23</v>
      </c>
      <c r="H17" s="142"/>
      <c r="I17" s="146"/>
      <c r="J17" s="147"/>
    </row>
    <row r="18" spans="1:10" s="47" customFormat="1" ht="24" customHeight="1">
      <c r="A18" s="143"/>
      <c r="B18" s="58">
        <f>IF(E15&gt;0,E15," ")</f>
        <v>8</v>
      </c>
      <c r="C18" s="58">
        <f>IF(D15&gt;0,D15," ")</f>
        <v>25</v>
      </c>
      <c r="D18" s="139"/>
      <c r="E18" s="140"/>
      <c r="F18" s="57">
        <v>25</v>
      </c>
      <c r="G18" s="57">
        <v>16</v>
      </c>
      <c r="H18" s="143"/>
      <c r="I18" s="148"/>
      <c r="J18" s="149"/>
    </row>
    <row r="19" spans="1:10" s="47" customFormat="1" ht="24" customHeight="1">
      <c r="A19" s="141" t="str">
        <f>Pools!B57</f>
        <v>Amarillo Xtreme 10 Thunder</v>
      </c>
      <c r="B19" s="58">
        <f>IF(G13&gt;0,G13," ")</f>
        <v>9</v>
      </c>
      <c r="C19" s="58">
        <f>IF(F13&gt;0,F13," ")</f>
        <v>25</v>
      </c>
      <c r="D19" s="58">
        <f>IF(G16&gt;0,G16," ")</f>
        <v>16</v>
      </c>
      <c r="E19" s="58">
        <f>IF(F16&gt;0,F16," ")</f>
        <v>25</v>
      </c>
      <c r="F19" s="135"/>
      <c r="G19" s="136"/>
      <c r="H19" s="141">
        <v>3</v>
      </c>
      <c r="I19" s="144">
        <v>3</v>
      </c>
      <c r="J19" s="145"/>
    </row>
    <row r="20" spans="1:10" s="47" customFormat="1" ht="24" customHeight="1">
      <c r="A20" s="142"/>
      <c r="B20" s="58">
        <f>IF(G14&gt;0,G14," ")</f>
        <v>11</v>
      </c>
      <c r="C20" s="58">
        <f>IF(F14&gt;0,F14," ")</f>
        <v>25</v>
      </c>
      <c r="D20" s="58">
        <f>IF(G17&gt;0,G17," ")</f>
        <v>23</v>
      </c>
      <c r="E20" s="58">
        <f>IF(F17&gt;0,F17," ")</f>
        <v>25</v>
      </c>
      <c r="F20" s="137"/>
      <c r="G20" s="138"/>
      <c r="H20" s="142"/>
      <c r="I20" s="146"/>
      <c r="J20" s="147"/>
    </row>
    <row r="21" spans="1:10" s="47" customFormat="1" ht="24" customHeight="1">
      <c r="A21" s="143"/>
      <c r="B21" s="58">
        <f>IF(G15&gt;0,G15," ")</f>
        <v>4</v>
      </c>
      <c r="C21" s="58">
        <f>IF(F15&gt;0,F15," ")</f>
        <v>25</v>
      </c>
      <c r="D21" s="58">
        <f>IF(G18&gt;0,G18," ")</f>
        <v>16</v>
      </c>
      <c r="E21" s="58">
        <f>IF(F18&gt;0,F18," ")</f>
        <v>25</v>
      </c>
      <c r="F21" s="139"/>
      <c r="G21" s="140"/>
      <c r="H21" s="143"/>
      <c r="I21" s="148"/>
      <c r="J21" s="149"/>
    </row>
    <row r="22" spans="1:11" s="47" customFormat="1" ht="40.5" customHeight="1">
      <c r="A22"/>
      <c r="B22"/>
      <c r="C22"/>
      <c r="D22"/>
      <c r="E22"/>
      <c r="F22"/>
      <c r="G22"/>
      <c r="H22"/>
      <c r="I22"/>
      <c r="J22"/>
      <c r="K22"/>
    </row>
    <row r="23" spans="2:10" ht="12.75">
      <c r="B23" s="150" t="s">
        <v>8</v>
      </c>
      <c r="C23" s="150"/>
      <c r="D23" s="150"/>
      <c r="E23" s="150"/>
      <c r="F23" s="150" t="s">
        <v>9</v>
      </c>
      <c r="G23" s="150"/>
      <c r="H23" s="150"/>
      <c r="I23" s="150" t="s">
        <v>10</v>
      </c>
      <c r="J23" s="150"/>
    </row>
    <row r="24" spans="1:11" ht="12.75">
      <c r="A24" s="1"/>
      <c r="B24" s="130" t="s">
        <v>11</v>
      </c>
      <c r="C24" s="131"/>
      <c r="D24" s="131" t="s">
        <v>12</v>
      </c>
      <c r="E24" s="131"/>
      <c r="F24" s="131" t="s">
        <v>11</v>
      </c>
      <c r="G24" s="131"/>
      <c r="H24" s="13" t="s">
        <v>12</v>
      </c>
      <c r="I24" s="13" t="s">
        <v>13</v>
      </c>
      <c r="J24" s="13" t="s">
        <v>14</v>
      </c>
      <c r="K24" s="14" t="s">
        <v>15</v>
      </c>
    </row>
    <row r="25" spans="1:11" s="1" customFormat="1" ht="24" customHeight="1">
      <c r="A25" s="2" t="str">
        <f>A13</f>
        <v>JET 11 Schellhamer</v>
      </c>
      <c r="B25" s="151">
        <v>6</v>
      </c>
      <c r="C25" s="152"/>
      <c r="D25" s="151">
        <v>0</v>
      </c>
      <c r="E25" s="152"/>
      <c r="F25" s="151"/>
      <c r="G25" s="152"/>
      <c r="H25" s="60"/>
      <c r="I25" s="61">
        <f>IF(D13+D14+D15+F13+F14+F15=0,0,D13+D14+D15+F13+F14+F15)</f>
        <v>150</v>
      </c>
      <c r="J25" s="61">
        <f>E13+E14+E15+G13+G14+G15</f>
        <v>55</v>
      </c>
      <c r="K25" s="61">
        <f>I25-J25</f>
        <v>95</v>
      </c>
    </row>
    <row r="26" spans="1:11" ht="24" customHeight="1">
      <c r="A26" s="2" t="str">
        <f>A16</f>
        <v>Amarillo Xtreme 11 Canyon Crush</v>
      </c>
      <c r="B26" s="151">
        <v>3</v>
      </c>
      <c r="C26" s="152"/>
      <c r="D26" s="151">
        <v>3</v>
      </c>
      <c r="E26" s="152"/>
      <c r="F26" s="151"/>
      <c r="G26" s="152"/>
      <c r="H26" s="60"/>
      <c r="I26" s="61">
        <f>IF(B16+B17+B18+F16+F17+F18=0,0,B16+B17+B18+F16+F17+F18)</f>
        <v>106</v>
      </c>
      <c r="J26" s="61">
        <f>C16+C17+C18+G16+G17+G18</f>
        <v>130</v>
      </c>
      <c r="K26" s="61">
        <f>I26-J26</f>
        <v>-24</v>
      </c>
    </row>
    <row r="27" spans="1:11" ht="24" customHeight="1">
      <c r="A27" s="2" t="str">
        <f>A19</f>
        <v>Amarillo Xtreme 10 Thunder</v>
      </c>
      <c r="B27" s="151">
        <v>0</v>
      </c>
      <c r="C27" s="152"/>
      <c r="D27" s="151">
        <v>6</v>
      </c>
      <c r="E27" s="152"/>
      <c r="F27" s="151"/>
      <c r="G27" s="152"/>
      <c r="H27" s="60"/>
      <c r="I27" s="61">
        <f>B19+B20+B21+D19+D20+D21</f>
        <v>79</v>
      </c>
      <c r="J27" s="61">
        <f>C19+C20+C21+E19+E20+E21</f>
        <v>150</v>
      </c>
      <c r="K27" s="61">
        <f>I27-J27</f>
        <v>-71</v>
      </c>
    </row>
    <row r="28" spans="1:11" ht="12.75">
      <c r="A28" s="12"/>
      <c r="B28" s="153">
        <f>SUM(B25:C27)</f>
        <v>9</v>
      </c>
      <c r="C28" s="153"/>
      <c r="D28" s="153">
        <f>SUM(D25:E27)</f>
        <v>9</v>
      </c>
      <c r="E28" s="153"/>
      <c r="F28" s="153">
        <f>SUM(F25:G27)</f>
        <v>0</v>
      </c>
      <c r="G28" s="153"/>
      <c r="H28" s="62">
        <f>SUM(H25:H27)</f>
        <v>0</v>
      </c>
      <c r="I28" s="62">
        <f>SUM(I25:I27)</f>
        <v>335</v>
      </c>
      <c r="J28" s="62">
        <f>SUM(J25:J27)</f>
        <v>335</v>
      </c>
      <c r="K28" s="62">
        <f>SUM(K25:K27)</f>
        <v>0</v>
      </c>
    </row>
    <row r="29" ht="24" customHeight="1"/>
    <row r="30" spans="1:11" ht="24" customHeight="1">
      <c r="A30" s="3"/>
      <c r="B30" s="130" t="s">
        <v>16</v>
      </c>
      <c r="C30" s="132"/>
      <c r="D30" s="130" t="s">
        <v>16</v>
      </c>
      <c r="E30" s="132"/>
      <c r="F30" s="154" t="s">
        <v>17</v>
      </c>
      <c r="G30" s="154"/>
      <c r="H30" s="155" t="s">
        <v>79</v>
      </c>
      <c r="I30" s="155"/>
      <c r="J30" s="155"/>
      <c r="K30" s="155"/>
    </row>
    <row r="31" spans="1:11" ht="18" customHeight="1">
      <c r="A31" s="3" t="s">
        <v>18</v>
      </c>
      <c r="B31" s="130" t="str">
        <f>A13</f>
        <v>JET 11 Schellhamer</v>
      </c>
      <c r="C31" s="132"/>
      <c r="D31" s="130" t="str">
        <f>A19</f>
        <v>Amarillo Xtreme 10 Thunder</v>
      </c>
      <c r="E31" s="132"/>
      <c r="F31" s="154" t="str">
        <f>A16</f>
        <v>Amarillo Xtreme 11 Canyon Crush</v>
      </c>
      <c r="G31" s="154"/>
      <c r="H31" s="155" t="s">
        <v>29</v>
      </c>
      <c r="I31" s="155"/>
      <c r="J31" s="155"/>
      <c r="K31" s="155"/>
    </row>
    <row r="32" spans="1:11" ht="18" customHeight="1">
      <c r="A32" s="3" t="s">
        <v>19</v>
      </c>
      <c r="B32" s="130" t="str">
        <f>A16</f>
        <v>Amarillo Xtreme 11 Canyon Crush</v>
      </c>
      <c r="C32" s="132"/>
      <c r="D32" s="130" t="str">
        <f>A19</f>
        <v>Amarillo Xtreme 10 Thunder</v>
      </c>
      <c r="E32" s="132"/>
      <c r="F32" s="154" t="str">
        <f>A13</f>
        <v>JET 11 Schellhamer</v>
      </c>
      <c r="G32" s="154"/>
      <c r="H32" s="63"/>
      <c r="I32" s="63"/>
      <c r="J32" s="63"/>
      <c r="K32" s="63"/>
    </row>
    <row r="33" spans="1:11" ht="18" customHeight="1">
      <c r="A33" s="3" t="s">
        <v>20</v>
      </c>
      <c r="B33" s="130" t="str">
        <f>A13</f>
        <v>JET 11 Schellhamer</v>
      </c>
      <c r="C33" s="132"/>
      <c r="D33" s="130" t="str">
        <f>A16</f>
        <v>Amarillo Xtreme 11 Canyon Crush</v>
      </c>
      <c r="E33" s="132"/>
      <c r="F33" s="154" t="str">
        <f>A19</f>
        <v>Amarillo Xtreme 10 Thunder</v>
      </c>
      <c r="G33" s="154"/>
      <c r="H33" s="155" t="s">
        <v>80</v>
      </c>
      <c r="I33" s="155"/>
      <c r="J33" s="155"/>
      <c r="K33" s="155"/>
    </row>
    <row r="34" spans="6:11" ht="18" customHeight="1">
      <c r="F34" s="12"/>
      <c r="G34" s="12"/>
      <c r="H34" s="155" t="s">
        <v>41</v>
      </c>
      <c r="I34" s="155"/>
      <c r="J34" s="155"/>
      <c r="K34" s="155"/>
    </row>
    <row r="35" spans="1:7" ht="18" customHeight="1">
      <c r="A35" s="156"/>
      <c r="B35" s="156"/>
      <c r="C35" s="156"/>
      <c r="D35" s="156"/>
      <c r="E35" s="156"/>
      <c r="F35" s="156"/>
      <c r="G35" s="16"/>
    </row>
    <row r="36" spans="1:7" ht="18" customHeight="1">
      <c r="A36" s="157" t="s">
        <v>63</v>
      </c>
      <c r="B36" s="157"/>
      <c r="C36" s="157"/>
      <c r="D36" s="157"/>
      <c r="E36" s="157"/>
      <c r="F36" s="157"/>
      <c r="G36" s="64"/>
    </row>
    <row r="37" ht="18" customHeight="1"/>
    <row r="38" ht="18" customHeight="1"/>
  </sheetData>
  <sheetProtection/>
  <mergeCells count="55">
    <mergeCell ref="F33:G33"/>
    <mergeCell ref="H33:K33"/>
    <mergeCell ref="H34:K34"/>
    <mergeCell ref="A35:F35"/>
    <mergeCell ref="A36:F36"/>
    <mergeCell ref="D24:E24"/>
    <mergeCell ref="F24:G24"/>
    <mergeCell ref="B25:C25"/>
    <mergeCell ref="D25:E25"/>
    <mergeCell ref="F25:G25"/>
    <mergeCell ref="B26:C26"/>
    <mergeCell ref="D26:E26"/>
    <mergeCell ref="F26:G26"/>
    <mergeCell ref="I12:J12"/>
    <mergeCell ref="H13:H15"/>
    <mergeCell ref="I13:J15"/>
    <mergeCell ref="H16:H18"/>
    <mergeCell ref="I16:J18"/>
    <mergeCell ref="F19:G21"/>
    <mergeCell ref="H19:H21"/>
    <mergeCell ref="I19:J21"/>
    <mergeCell ref="B32:C32"/>
    <mergeCell ref="H30:K30"/>
    <mergeCell ref="H31:K31"/>
    <mergeCell ref="B33:C33"/>
    <mergeCell ref="D33:E33"/>
    <mergeCell ref="B23:E23"/>
    <mergeCell ref="F23:H23"/>
    <mergeCell ref="I23:J23"/>
    <mergeCell ref="D32:E32"/>
    <mergeCell ref="A1:K1"/>
    <mergeCell ref="A2:K2"/>
    <mergeCell ref="A7:K7"/>
    <mergeCell ref="B12:C12"/>
    <mergeCell ref="D12:E12"/>
    <mergeCell ref="F12:G1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7:C27"/>
    <mergeCell ref="D27:E27"/>
    <mergeCell ref="F27:G27"/>
    <mergeCell ref="A19:A21"/>
    <mergeCell ref="A13:A15"/>
    <mergeCell ref="B13:C15"/>
    <mergeCell ref="A16:A18"/>
    <mergeCell ref="D16:E18"/>
    <mergeCell ref="B24:C24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9">
      <selection activeCell="F29" sqref="F29:G29"/>
    </sheetView>
  </sheetViews>
  <sheetFormatPr defaultColWidth="9.140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Pools!C53</f>
        <v>Netplex Ct. 10</v>
      </c>
    </row>
    <row r="5" spans="1:2" s="46" customFormat="1" ht="14.25">
      <c r="A5" s="45" t="s">
        <v>4</v>
      </c>
      <c r="B5" s="46" t="str">
        <f>Pools!A51</f>
        <v>Division VI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28</v>
      </c>
      <c r="D9" s="15"/>
      <c r="E9" s="15"/>
      <c r="F9" s="15"/>
      <c r="G9" s="15"/>
    </row>
    <row r="10" spans="1:7" ht="12.75">
      <c r="A10" s="15" t="s">
        <v>22</v>
      </c>
      <c r="B10" s="17">
        <v>10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Amarillo Xtreme 11 Dynamite</v>
      </c>
      <c r="C12" s="131"/>
      <c r="D12" s="130" t="str">
        <f>A16</f>
        <v>JET 11 Chavarria</v>
      </c>
      <c r="E12" s="132"/>
      <c r="F12" s="130" t="str">
        <f>A19</f>
        <v>AEV 101 Black Abbee</v>
      </c>
      <c r="G12" s="132"/>
      <c r="H12" s="133" t="str">
        <f>A22</f>
        <v>Amarillo Xtreme 11 Fireballs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Pools!C55</f>
        <v>Amarillo Xtreme 11 Dynamite</v>
      </c>
      <c r="B13" s="135"/>
      <c r="C13" s="136"/>
      <c r="D13" s="57">
        <v>25</v>
      </c>
      <c r="E13" s="57">
        <v>23</v>
      </c>
      <c r="F13" s="57">
        <v>25</v>
      </c>
      <c r="G13" s="57">
        <v>12</v>
      </c>
      <c r="H13" s="57">
        <v>10</v>
      </c>
      <c r="I13" s="57">
        <v>25</v>
      </c>
      <c r="J13" s="141">
        <v>1</v>
      </c>
      <c r="K13" s="144">
        <v>3</v>
      </c>
      <c r="L13" s="145"/>
    </row>
    <row r="14" spans="1:12" s="47" customFormat="1" ht="24" customHeight="1">
      <c r="A14" s="142"/>
      <c r="B14" s="137"/>
      <c r="C14" s="138"/>
      <c r="D14" s="57">
        <v>23</v>
      </c>
      <c r="E14" s="57">
        <v>25</v>
      </c>
      <c r="F14" s="57">
        <v>25</v>
      </c>
      <c r="G14" s="57">
        <v>14</v>
      </c>
      <c r="H14" s="57">
        <v>19</v>
      </c>
      <c r="I14" s="57">
        <v>25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Pools!C56</f>
        <v>JET 11 Chavarria</v>
      </c>
      <c r="B16" s="58">
        <f>IF(E13&gt;0,E13," ")</f>
        <v>23</v>
      </c>
      <c r="C16" s="58">
        <f>IF(D13&gt;0,D13," ")</f>
        <v>25</v>
      </c>
      <c r="D16" s="135"/>
      <c r="E16" s="136"/>
      <c r="F16" s="57">
        <v>25</v>
      </c>
      <c r="G16" s="57">
        <v>13</v>
      </c>
      <c r="H16" s="57">
        <v>4</v>
      </c>
      <c r="I16" s="57">
        <v>25</v>
      </c>
      <c r="J16" s="141">
        <v>2</v>
      </c>
      <c r="K16" s="144">
        <v>2</v>
      </c>
      <c r="L16" s="145"/>
    </row>
    <row r="17" spans="1:12" s="47" customFormat="1" ht="24" customHeight="1">
      <c r="A17" s="142"/>
      <c r="B17" s="58">
        <f>IF(E14&gt;0,E14," ")</f>
        <v>25</v>
      </c>
      <c r="C17" s="58">
        <f>IF(D14&gt;0,D14," ")</f>
        <v>23</v>
      </c>
      <c r="D17" s="137"/>
      <c r="E17" s="138"/>
      <c r="F17" s="57">
        <v>25</v>
      </c>
      <c r="G17" s="57">
        <v>18</v>
      </c>
      <c r="H17" s="57">
        <v>7</v>
      </c>
      <c r="I17" s="57">
        <v>25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Pools!C57</f>
        <v>AEV 101 Black Abbee</v>
      </c>
      <c r="B19" s="58">
        <f>IF(G13&gt;0,G13," ")</f>
        <v>12</v>
      </c>
      <c r="C19" s="58">
        <f>IF(F13&gt;0,F13," ")</f>
        <v>25</v>
      </c>
      <c r="D19" s="58">
        <f>IF(G16&gt;0,G16," ")</f>
        <v>13</v>
      </c>
      <c r="E19" s="58">
        <f>IF(F16&gt;0,F16," ")</f>
        <v>25</v>
      </c>
      <c r="F19" s="59"/>
      <c r="G19" s="59"/>
      <c r="H19" s="57">
        <v>6</v>
      </c>
      <c r="I19" s="57">
        <v>25</v>
      </c>
      <c r="J19" s="141">
        <v>3</v>
      </c>
      <c r="K19" s="144">
        <v>4</v>
      </c>
      <c r="L19" s="145"/>
    </row>
    <row r="20" spans="1:12" s="47" customFormat="1" ht="24" customHeight="1">
      <c r="A20" s="142"/>
      <c r="B20" s="58">
        <f>IF(G14&gt;0,G14," ")</f>
        <v>14</v>
      </c>
      <c r="C20" s="58">
        <f>IF(F14&gt;0,F14," ")</f>
        <v>25</v>
      </c>
      <c r="D20" s="58">
        <f>IF(G17&gt;0,G17," ")</f>
        <v>18</v>
      </c>
      <c r="E20" s="58">
        <f>IF(F17&gt;0,F17," ")</f>
        <v>25</v>
      </c>
      <c r="F20" s="59"/>
      <c r="G20" s="59"/>
      <c r="H20" s="57">
        <v>6</v>
      </c>
      <c r="I20" s="57">
        <v>25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Pools!C58</f>
        <v>Amarillo Xtreme 11 Fireballs</v>
      </c>
      <c r="B22" s="58">
        <f>IF(I13&gt;0,I13," ")</f>
        <v>25</v>
      </c>
      <c r="C22" s="58">
        <f>IF(H13&gt;0,H13," ")</f>
        <v>10</v>
      </c>
      <c r="D22" s="58">
        <f>IF(I16&gt;0,I16," ")</f>
        <v>25</v>
      </c>
      <c r="E22" s="58">
        <f>IF(H16&gt;0,H16," ")</f>
        <v>4</v>
      </c>
      <c r="F22" s="58">
        <f>IF(I19&gt;0,I19," ")</f>
        <v>25</v>
      </c>
      <c r="G22" s="58">
        <f>IF(H19&gt;0,H19," ")</f>
        <v>6</v>
      </c>
      <c r="H22" s="135"/>
      <c r="I22" s="136"/>
      <c r="J22" s="141">
        <v>4</v>
      </c>
      <c r="K22" s="144">
        <v>1</v>
      </c>
      <c r="L22" s="145"/>
    </row>
    <row r="23" spans="1:12" s="47" customFormat="1" ht="24" customHeight="1">
      <c r="A23" s="142"/>
      <c r="B23" s="58">
        <f>IF(I14&gt;0,I14," ")</f>
        <v>25</v>
      </c>
      <c r="C23" s="58">
        <f>IF(H14&gt;0,H14," ")</f>
        <v>19</v>
      </c>
      <c r="D23" s="58">
        <f>IF(I17&gt;0,I17," ")</f>
        <v>25</v>
      </c>
      <c r="E23" s="58">
        <f>IF(H17&gt;0,H17," ")</f>
        <v>7</v>
      </c>
      <c r="F23" s="58">
        <f>IF(I20&gt;0,I20," ")</f>
        <v>25</v>
      </c>
      <c r="G23" s="58">
        <f>IF(H20&gt;0,H20," ")</f>
        <v>6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Amarillo Xtreme 11 Dynamite</v>
      </c>
      <c r="B28" s="151">
        <v>3</v>
      </c>
      <c r="C28" s="152"/>
      <c r="D28" s="151">
        <v>3</v>
      </c>
      <c r="E28" s="152"/>
      <c r="F28" s="151" t="s">
        <v>213</v>
      </c>
      <c r="G28" s="152"/>
      <c r="H28" s="60"/>
      <c r="I28" s="61">
        <f>D13+D14+D15+F13+F14+F15+H13+H14+H15</f>
        <v>127</v>
      </c>
      <c r="J28" s="61">
        <f>E13+E14+E15+G13+G14+G15+I13+I14+I15</f>
        <v>124</v>
      </c>
      <c r="K28" s="61">
        <f>I28-J28</f>
        <v>3</v>
      </c>
    </row>
    <row r="29" spans="1:11" ht="24" customHeight="1">
      <c r="A29" s="2" t="str">
        <f>A16</f>
        <v>JET 11 Chavarria</v>
      </c>
      <c r="B29" s="151">
        <v>3</v>
      </c>
      <c r="C29" s="152"/>
      <c r="D29" s="151">
        <v>3</v>
      </c>
      <c r="E29" s="152"/>
      <c r="F29" s="151" t="s">
        <v>212</v>
      </c>
      <c r="G29" s="152"/>
      <c r="H29" s="60"/>
      <c r="I29" s="61">
        <f>B16+B17+B18+F16+F17+F18+H16+H17+H18</f>
        <v>109</v>
      </c>
      <c r="J29" s="61">
        <f>C16+C17+C18+G16+G17+G18+I16+I17+I18</f>
        <v>129</v>
      </c>
      <c r="K29" s="61">
        <f>I29-J29</f>
        <v>-20</v>
      </c>
    </row>
    <row r="30" spans="1:11" ht="24" customHeight="1">
      <c r="A30" s="2" t="str">
        <f>A19</f>
        <v>AEV 101 Black Abbee</v>
      </c>
      <c r="B30" s="151">
        <v>0</v>
      </c>
      <c r="C30" s="152"/>
      <c r="D30" s="151">
        <v>6</v>
      </c>
      <c r="E30" s="152"/>
      <c r="F30" s="151"/>
      <c r="G30" s="152"/>
      <c r="H30" s="60"/>
      <c r="I30" s="61">
        <f>B19+B20+B21+D19+D20+D21+H19+H20+H21</f>
        <v>69</v>
      </c>
      <c r="J30" s="61">
        <f>C19+C20+C21+E19+E20+E21+I19+I20+I21</f>
        <v>150</v>
      </c>
      <c r="K30" s="61">
        <f>I30-J30</f>
        <v>-81</v>
      </c>
    </row>
    <row r="31" spans="1:11" ht="24" customHeight="1">
      <c r="A31" s="2" t="str">
        <f>A22</f>
        <v>Amarillo Xtreme 11 Fireballs</v>
      </c>
      <c r="B31" s="151">
        <v>6</v>
      </c>
      <c r="C31" s="152"/>
      <c r="D31" s="151">
        <v>0</v>
      </c>
      <c r="E31" s="152"/>
      <c r="F31" s="151"/>
      <c r="G31" s="152"/>
      <c r="H31" s="60"/>
      <c r="I31" s="61">
        <f>B22+B23+B24+D22+D23+D24+F22+F23+F24</f>
        <v>150</v>
      </c>
      <c r="J31" s="61">
        <f>C22+C23+C24+E22+E23+E24+G22+G23+G24</f>
        <v>52</v>
      </c>
      <c r="K31" s="61">
        <f>I31-J31</f>
        <v>98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455</v>
      </c>
      <c r="J32" s="62">
        <f>SUM(J28:J31)</f>
        <v>455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61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Amarillo Xtreme 11 Dynamite</v>
      </c>
      <c r="C35" s="132"/>
      <c r="D35" s="130" t="str">
        <f>A30</f>
        <v>AEV 101 Black Abbee</v>
      </c>
      <c r="E35" s="132"/>
      <c r="F35" s="154" t="str">
        <f>A16</f>
        <v>JET 11 Chavarria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JET 11 Chavarria</v>
      </c>
      <c r="C36" s="132"/>
      <c r="D36" s="130" t="str">
        <f>A22</f>
        <v>Amarillo Xtreme 11 Fireballs</v>
      </c>
      <c r="E36" s="132"/>
      <c r="F36" s="154" t="str">
        <f>A13</f>
        <v>Amarillo Xtreme 11 Dynamite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Amarillo Xtreme 11 Dynamite</v>
      </c>
      <c r="C37" s="132"/>
      <c r="D37" s="130" t="str">
        <f>A31</f>
        <v>Amarillo Xtreme 11 Fireballs</v>
      </c>
      <c r="E37" s="132"/>
      <c r="F37" s="154" t="str">
        <f>A30</f>
        <v>AEV 101 Black Abbee</v>
      </c>
      <c r="G37" s="154"/>
      <c r="I37" s="155" t="s">
        <v>62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JET 11 Chavarria</v>
      </c>
      <c r="C38" s="132"/>
      <c r="D38" s="130" t="str">
        <f>A30</f>
        <v>AEV 101 Black Abbee</v>
      </c>
      <c r="E38" s="132"/>
      <c r="F38" s="154" t="str">
        <f>A28</f>
        <v>Amarillo Xtreme 11 Dynamite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AEV 101 Black Abbee</v>
      </c>
      <c r="C39" s="132"/>
      <c r="D39" s="130" t="str">
        <f>A31</f>
        <v>Amarillo Xtreme 11 Fireballs</v>
      </c>
      <c r="E39" s="132"/>
      <c r="F39" s="154" t="str">
        <f>A16</f>
        <v>JET 11 Chavarria</v>
      </c>
      <c r="G39" s="154"/>
    </row>
    <row r="40" spans="1:7" ht="18" customHeight="1">
      <c r="A40" s="3" t="s">
        <v>25</v>
      </c>
      <c r="B40" s="130" t="str">
        <f>A13</f>
        <v>Amarillo Xtreme 11 Dynamite</v>
      </c>
      <c r="C40" s="132"/>
      <c r="D40" s="130" t="str">
        <f>A29</f>
        <v>JET 11 Chavarria</v>
      </c>
      <c r="E40" s="132"/>
      <c r="F40" s="154" t="str">
        <f>A22</f>
        <v>Amarillo Xtreme 11 Fireballs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B32:C32"/>
    <mergeCell ref="D32:E32"/>
    <mergeCell ref="K16:L18"/>
    <mergeCell ref="J19:J21"/>
    <mergeCell ref="K19:L21"/>
    <mergeCell ref="A22:A24"/>
    <mergeCell ref="H22:I24"/>
    <mergeCell ref="J22:J24"/>
    <mergeCell ref="K22:L24"/>
    <mergeCell ref="A19:A21"/>
    <mergeCell ref="J16:J18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F32:G32"/>
    <mergeCell ref="B28:C28"/>
    <mergeCell ref="D28:E28"/>
    <mergeCell ref="F28:G28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A13:A15"/>
    <mergeCell ref="B13:C15"/>
    <mergeCell ref="A16:A18"/>
    <mergeCell ref="D16:E18"/>
    <mergeCell ref="B26:D26"/>
    <mergeCell ref="F26:H26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zoomScalePageLayoutView="0" workbookViewId="0" topLeftCell="A32">
      <selection activeCell="A32" sqref="A32"/>
    </sheetView>
  </sheetViews>
  <sheetFormatPr defaultColWidth="9.140625" defaultRowHeight="12.75"/>
  <cols>
    <col min="1" max="5" width="35.7109375" style="82" customWidth="1"/>
    <col min="6" max="6" width="5.7109375" style="82" customWidth="1"/>
    <col min="7" max="7" width="10.57421875" style="82" customWidth="1"/>
    <col min="8" max="9" width="14.7109375" style="82" customWidth="1"/>
    <col min="10" max="16384" width="9.140625" style="82" customWidth="1"/>
  </cols>
  <sheetData>
    <row r="1" spans="1:7" ht="18">
      <c r="A1" s="167" t="str">
        <f>Pools!A1</f>
        <v>AEV Pre Season Tournament</v>
      </c>
      <c r="B1" s="167"/>
      <c r="C1" s="167"/>
      <c r="D1" s="167"/>
      <c r="E1" s="167"/>
      <c r="F1" s="111"/>
      <c r="G1" s="111"/>
    </row>
    <row r="2" spans="1:7" ht="18">
      <c r="A2" s="168">
        <f>Pools!A2</f>
        <v>43443</v>
      </c>
      <c r="B2" s="168"/>
      <c r="C2" s="168"/>
      <c r="D2" s="168"/>
      <c r="E2" s="168"/>
      <c r="F2" s="112"/>
      <c r="G2" s="112"/>
    </row>
    <row r="3" spans="1:5" ht="18">
      <c r="A3" s="83"/>
      <c r="B3" s="83"/>
      <c r="C3" s="83"/>
      <c r="D3" s="83"/>
      <c r="E3" s="83"/>
    </row>
    <row r="4" spans="1:7" ht="20.25">
      <c r="A4" s="165" t="str">
        <f>Pools!A51</f>
        <v>Division VI</v>
      </c>
      <c r="B4" s="165"/>
      <c r="C4" s="165"/>
      <c r="D4" s="165"/>
      <c r="E4" s="165"/>
      <c r="F4" s="113"/>
      <c r="G4" s="113"/>
    </row>
    <row r="5" spans="1:7" ht="20.25">
      <c r="A5" s="161" t="s">
        <v>29</v>
      </c>
      <c r="B5" s="161"/>
      <c r="C5" s="161"/>
      <c r="D5" s="161"/>
      <c r="E5" s="161"/>
      <c r="F5" s="113"/>
      <c r="G5" s="113"/>
    </row>
    <row r="6" spans="1:5" ht="12.75">
      <c r="A6"/>
      <c r="B6"/>
      <c r="C6"/>
      <c r="D6"/>
      <c r="E6"/>
    </row>
    <row r="7" spans="1:7" ht="20.25" customHeight="1">
      <c r="A7" s="159" t="str">
        <f>Pools!A53</f>
        <v>Netplex Ct. 8</v>
      </c>
      <c r="B7" s="159"/>
      <c r="C7" s="32" t="s">
        <v>53</v>
      </c>
      <c r="D7" s="160" t="str">
        <f>Pools!B53</f>
        <v>Netplex Ct. 9</v>
      </c>
      <c r="E7" s="160"/>
      <c r="F7" s="87"/>
      <c r="G7" s="87"/>
    </row>
    <row r="8" spans="1:5" ht="12.75">
      <c r="A8"/>
      <c r="B8"/>
      <c r="C8"/>
      <c r="D8"/>
      <c r="E8"/>
    </row>
    <row r="9" spans="1:7" ht="20.25" customHeight="1">
      <c r="A9" s="158" t="s">
        <v>52</v>
      </c>
      <c r="B9" s="158"/>
      <c r="C9" s="158"/>
      <c r="D9" s="158"/>
      <c r="E9" s="158"/>
      <c r="F9" s="87"/>
      <c r="G9" s="87"/>
    </row>
    <row r="10" spans="1:6" ht="15">
      <c r="A10"/>
      <c r="B10"/>
      <c r="C10"/>
      <c r="D10"/>
      <c r="E10"/>
      <c r="F10" s="86"/>
    </row>
    <row r="11" spans="1:6" ht="15">
      <c r="A11"/>
      <c r="B11"/>
      <c r="C11"/>
      <c r="D11"/>
      <c r="E11"/>
      <c r="F11" s="86"/>
    </row>
    <row r="12" spans="1:5" ht="12.75">
      <c r="A12"/>
      <c r="B12"/>
      <c r="C12"/>
      <c r="D12"/>
      <c r="E12"/>
    </row>
    <row r="13" spans="1:5" ht="15" customHeight="1">
      <c r="A13"/>
      <c r="B13"/>
      <c r="C13"/>
      <c r="D13"/>
      <c r="E13"/>
    </row>
    <row r="14" spans="1:5" ht="15" customHeight="1">
      <c r="A14"/>
      <c r="B14" s="31"/>
      <c r="C14"/>
      <c r="D14"/>
      <c r="E14"/>
    </row>
    <row r="15" spans="1:5" ht="15" customHeight="1">
      <c r="A15" s="12"/>
      <c r="B15" s="31"/>
      <c r="C15"/>
      <c r="D15"/>
      <c r="E15"/>
    </row>
    <row r="16" spans="1:5" ht="15" customHeight="1">
      <c r="A16" s="12"/>
      <c r="B16" s="16"/>
      <c r="C16" t="s">
        <v>166</v>
      </c>
      <c r="D16"/>
      <c r="E16"/>
    </row>
    <row r="17" spans="1:5" ht="18" customHeight="1">
      <c r="A17" s="12"/>
      <c r="B17" s="16"/>
      <c r="C17" s="48" t="s">
        <v>30</v>
      </c>
      <c r="D17"/>
      <c r="E17"/>
    </row>
    <row r="18" spans="1:5" ht="18" customHeight="1">
      <c r="A18" s="12"/>
      <c r="B18" s="16"/>
      <c r="C18" s="19"/>
      <c r="D18"/>
      <c r="E18"/>
    </row>
    <row r="19" spans="1:5" ht="18" customHeight="1">
      <c r="A19" s="11"/>
      <c r="B19" s="31"/>
      <c r="C19" s="20"/>
      <c r="D19"/>
      <c r="E19"/>
    </row>
    <row r="20" spans="1:5" ht="18" customHeight="1">
      <c r="A20" s="11"/>
      <c r="B20" s="31"/>
      <c r="C20" s="20"/>
      <c r="D20"/>
      <c r="E20"/>
    </row>
    <row r="21" spans="1:5" ht="18" customHeight="1">
      <c r="A21" s="16"/>
      <c r="B21" s="31"/>
      <c r="C21" s="20"/>
      <c r="D21"/>
      <c r="E21"/>
    </row>
    <row r="22" spans="1:5" ht="18" customHeight="1">
      <c r="A22" s="12"/>
      <c r="B22" s="12"/>
      <c r="C22" s="23" t="s">
        <v>38</v>
      </c>
      <c r="D22"/>
      <c r="E22"/>
    </row>
    <row r="23" spans="1:5" ht="18" customHeight="1">
      <c r="A23" s="12"/>
      <c r="B23" s="12"/>
      <c r="C23" s="34" t="str">
        <f>B29</f>
        <v>Netplex Ct. 8</v>
      </c>
      <c r="D23" s="22" t="s">
        <v>295</v>
      </c>
      <c r="E23"/>
    </row>
    <row r="24" spans="1:5" ht="18" customHeight="1">
      <c r="A24"/>
      <c r="B24"/>
      <c r="C24" s="26" t="s">
        <v>37</v>
      </c>
      <c r="D24" s="19" t="s">
        <v>300</v>
      </c>
      <c r="E24"/>
    </row>
    <row r="25" spans="1:5" ht="18" customHeight="1">
      <c r="A25"/>
      <c r="B25" t="s">
        <v>293</v>
      </c>
      <c r="C25" s="20"/>
      <c r="D25" s="20"/>
      <c r="E25"/>
    </row>
    <row r="26" spans="1:5" ht="18" customHeight="1">
      <c r="A26"/>
      <c r="B26" s="30" t="s">
        <v>33</v>
      </c>
      <c r="C26" s="20"/>
      <c r="D26" s="20"/>
      <c r="E26"/>
    </row>
    <row r="27" spans="1:5" ht="18" customHeight="1">
      <c r="A27"/>
      <c r="B27" s="19"/>
      <c r="C27" s="20"/>
      <c r="D27" s="20"/>
      <c r="E27"/>
    </row>
    <row r="28" spans="1:5" ht="18" customHeight="1">
      <c r="A28"/>
      <c r="B28" s="23" t="s">
        <v>36</v>
      </c>
      <c r="C28" s="20"/>
      <c r="D28" s="20"/>
      <c r="E28"/>
    </row>
    <row r="29" spans="1:5" ht="18" customHeight="1">
      <c r="A29"/>
      <c r="B29" s="34" t="str">
        <f>A7</f>
        <v>Netplex Ct. 8</v>
      </c>
      <c r="C29" s="27" t="s">
        <v>293</v>
      </c>
      <c r="D29" s="20"/>
      <c r="E29"/>
    </row>
    <row r="30" spans="1:5" ht="18" customHeight="1">
      <c r="A30"/>
      <c r="B30" s="25" t="s">
        <v>56</v>
      </c>
      <c r="C30" t="s">
        <v>200</v>
      </c>
      <c r="D30" s="20"/>
      <c r="E30"/>
    </row>
    <row r="31" spans="1:5" ht="18" customHeight="1">
      <c r="A31"/>
      <c r="B31" s="20"/>
      <c r="C31"/>
      <c r="D31" s="20"/>
      <c r="E31"/>
    </row>
    <row r="32" spans="1:5" ht="18" customHeight="1">
      <c r="A32"/>
      <c r="B32" s="21" t="s">
        <v>32</v>
      </c>
      <c r="C32"/>
      <c r="D32" s="20"/>
      <c r="E32"/>
    </row>
    <row r="33" spans="1:5" ht="18" customHeight="1">
      <c r="A33"/>
      <c r="B33" t="s">
        <v>171</v>
      </c>
      <c r="C33"/>
      <c r="D33" s="20"/>
      <c r="E33"/>
    </row>
    <row r="34" spans="1:5" ht="18" customHeight="1">
      <c r="A34"/>
      <c r="B34"/>
      <c r="C34"/>
      <c r="D34" s="23" t="s">
        <v>39</v>
      </c>
      <c r="E34"/>
    </row>
    <row r="35" spans="1:5" ht="18" customHeight="1">
      <c r="A35"/>
      <c r="B35"/>
      <c r="C35"/>
      <c r="D35" s="34" t="str">
        <f>C23</f>
        <v>Netplex Ct. 8</v>
      </c>
      <c r="E35" s="22" t="s">
        <v>191</v>
      </c>
    </row>
    <row r="36" spans="1:5" ht="18" customHeight="1">
      <c r="A36"/>
      <c r="B36"/>
      <c r="C36"/>
      <c r="D36" s="26" t="s">
        <v>37</v>
      </c>
      <c r="E36" s="1" t="s">
        <v>47</v>
      </c>
    </row>
    <row r="37" spans="1:5" ht="18" customHeight="1">
      <c r="A37"/>
      <c r="B37" t="s">
        <v>191</v>
      </c>
      <c r="C37"/>
      <c r="D37" s="20"/>
      <c r="E37" t="s">
        <v>299</v>
      </c>
    </row>
    <row r="38" spans="1:5" ht="18" customHeight="1">
      <c r="A38"/>
      <c r="B38" s="18" t="s">
        <v>34</v>
      </c>
      <c r="C38"/>
      <c r="D38" s="20"/>
      <c r="E38"/>
    </row>
    <row r="39" spans="1:5" ht="18" customHeight="1">
      <c r="A39"/>
      <c r="B39" s="19"/>
      <c r="C39"/>
      <c r="D39" s="20"/>
      <c r="E39"/>
    </row>
    <row r="40" spans="1:5" ht="18" customHeight="1">
      <c r="A40"/>
      <c r="B40" s="23" t="s">
        <v>36</v>
      </c>
      <c r="C40"/>
      <c r="D40" s="20"/>
      <c r="E40"/>
    </row>
    <row r="41" spans="1:5" ht="18" customHeight="1">
      <c r="A41"/>
      <c r="B41" s="34" t="str">
        <f>D7</f>
        <v>Netplex Ct. 9</v>
      </c>
      <c r="C41" s="22" t="s">
        <v>296</v>
      </c>
      <c r="D41" s="20"/>
      <c r="E41"/>
    </row>
    <row r="42" spans="1:5" ht="18" customHeight="1">
      <c r="A42"/>
      <c r="B42" s="25" t="s">
        <v>57</v>
      </c>
      <c r="C42" s="19" t="s">
        <v>297</v>
      </c>
      <c r="D42" s="20"/>
      <c r="E42"/>
    </row>
    <row r="43" spans="1:5" ht="18" customHeight="1">
      <c r="A43"/>
      <c r="B43" s="20"/>
      <c r="C43" s="20"/>
      <c r="D43" s="20"/>
      <c r="E43"/>
    </row>
    <row r="44" spans="1:5" ht="18" customHeight="1">
      <c r="A44"/>
      <c r="B44" s="28" t="s">
        <v>35</v>
      </c>
      <c r="C44" s="20"/>
      <c r="D44" s="20"/>
      <c r="E44"/>
    </row>
    <row r="45" spans="1:5" ht="18" customHeight="1">
      <c r="A45"/>
      <c r="B45" t="s">
        <v>170</v>
      </c>
      <c r="C45" s="20"/>
      <c r="D45" s="20"/>
      <c r="E45"/>
    </row>
    <row r="46" spans="1:5" ht="18" customHeight="1">
      <c r="A46"/>
      <c r="B46"/>
      <c r="C46" s="23" t="s">
        <v>38</v>
      </c>
      <c r="D46" s="20"/>
      <c r="E46"/>
    </row>
    <row r="47" spans="1:5" ht="18" customHeight="1">
      <c r="A47" s="31"/>
      <c r="B47"/>
      <c r="C47" s="34" t="str">
        <f>D7</f>
        <v>Netplex Ct. 9</v>
      </c>
      <c r="D47" s="27" t="s">
        <v>191</v>
      </c>
      <c r="E47"/>
    </row>
    <row r="48" spans="1:5" ht="18" customHeight="1">
      <c r="A48" s="31"/>
      <c r="B48"/>
      <c r="C48" s="26" t="s">
        <v>37</v>
      </c>
      <c r="D48" t="s">
        <v>298</v>
      </c>
      <c r="E48"/>
    </row>
    <row r="49" spans="1:5" ht="18" customHeight="1">
      <c r="A49" s="16"/>
      <c r="B49" s="31"/>
      <c r="C49" s="20"/>
      <c r="D49"/>
      <c r="E49"/>
    </row>
    <row r="50" spans="1:5" ht="18" customHeight="1">
      <c r="A50" s="16"/>
      <c r="B50" s="31"/>
      <c r="C50" s="20"/>
      <c r="D50"/>
      <c r="E50"/>
    </row>
    <row r="51" spans="1:5" ht="18" customHeight="1">
      <c r="A51" s="16"/>
      <c r="B51" s="31"/>
      <c r="C51" s="20"/>
      <c r="D51"/>
      <c r="E51"/>
    </row>
    <row r="52" spans="1:5" ht="18" customHeight="1">
      <c r="A52" s="31"/>
      <c r="B52" s="16"/>
      <c r="C52" s="20"/>
      <c r="D52"/>
      <c r="E52"/>
    </row>
    <row r="53" spans="1:5" ht="18" customHeight="1">
      <c r="A53" s="31"/>
      <c r="B53" s="16"/>
      <c r="C53" s="49" t="s">
        <v>31</v>
      </c>
      <c r="D53"/>
      <c r="E53"/>
    </row>
    <row r="54" spans="1:5" ht="18" customHeight="1">
      <c r="A54" s="31"/>
      <c r="B54" s="16"/>
      <c r="C54" t="s">
        <v>294</v>
      </c>
      <c r="D54"/>
      <c r="E54"/>
    </row>
    <row r="55" spans="1:5" ht="15" customHeight="1">
      <c r="A55"/>
      <c r="B55" s="31"/>
      <c r="C55"/>
      <c r="D55"/>
      <c r="E55"/>
    </row>
    <row r="56" spans="1:5" ht="15" customHeight="1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</sheetData>
  <sheetProtection/>
  <mergeCells count="7">
    <mergeCell ref="A9:E9"/>
    <mergeCell ref="A1:E1"/>
    <mergeCell ref="A2:E2"/>
    <mergeCell ref="A5:E5"/>
    <mergeCell ref="A4:E4"/>
    <mergeCell ref="A7:B7"/>
    <mergeCell ref="D7:E7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7">
      <selection activeCell="K25" sqref="K25"/>
    </sheetView>
  </sheetViews>
  <sheetFormatPr defaultColWidth="9.140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Pools!B10</f>
        <v>WT A&amp;M The Box Ct. 11</v>
      </c>
    </row>
    <row r="5" spans="1:2" s="46" customFormat="1" ht="14.25">
      <c r="A5" s="45" t="s">
        <v>4</v>
      </c>
      <c r="B5" s="46" t="str">
        <f>Pools!A8</f>
        <v>Division I/II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27</v>
      </c>
      <c r="D9" s="15"/>
      <c r="E9" s="15"/>
      <c r="F9" s="15"/>
      <c r="G9" s="15"/>
    </row>
    <row r="10" spans="1:7" ht="12.75">
      <c r="A10" s="15" t="s">
        <v>22</v>
      </c>
      <c r="B10" s="17">
        <v>11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AEV 171 Casey</v>
      </c>
      <c r="C12" s="131"/>
      <c r="D12" s="130" t="str">
        <f>A16</f>
        <v>AEV 182 Daisy</v>
      </c>
      <c r="E12" s="132"/>
      <c r="F12" s="130" t="str">
        <f>A19</f>
        <v>Amarillo Xtreme 16 Matrix</v>
      </c>
      <c r="G12" s="132"/>
      <c r="H12" s="133" t="str">
        <f>A22</f>
        <v>AEV 173 Fritch Shaeli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Pools!B12</f>
        <v>AEV 171 Casey</v>
      </c>
      <c r="B13" s="135"/>
      <c r="C13" s="136"/>
      <c r="D13" s="57">
        <v>26</v>
      </c>
      <c r="E13" s="57">
        <v>24</v>
      </c>
      <c r="F13" s="57">
        <v>25</v>
      </c>
      <c r="G13" s="57">
        <v>9</v>
      </c>
      <c r="H13" s="57">
        <v>25</v>
      </c>
      <c r="I13" s="57">
        <v>21</v>
      </c>
      <c r="J13" s="141">
        <v>1</v>
      </c>
      <c r="K13" s="144">
        <v>1</v>
      </c>
      <c r="L13" s="145"/>
    </row>
    <row r="14" spans="1:12" s="47" customFormat="1" ht="24" customHeight="1">
      <c r="A14" s="142"/>
      <c r="B14" s="137"/>
      <c r="C14" s="138"/>
      <c r="D14" s="57">
        <v>25</v>
      </c>
      <c r="E14" s="57">
        <v>15</v>
      </c>
      <c r="F14" s="57">
        <v>25</v>
      </c>
      <c r="G14" s="57">
        <v>12</v>
      </c>
      <c r="H14" s="57">
        <v>25</v>
      </c>
      <c r="I14" s="57">
        <v>13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Pools!B13</f>
        <v>AEV 182 Daisy</v>
      </c>
      <c r="B16" s="58">
        <f>IF(E13&gt;0,E13," ")</f>
        <v>24</v>
      </c>
      <c r="C16" s="58">
        <f>IF(D13&gt;0,D13," ")</f>
        <v>26</v>
      </c>
      <c r="D16" s="135"/>
      <c r="E16" s="136"/>
      <c r="F16" s="57">
        <v>17</v>
      </c>
      <c r="G16" s="57">
        <v>25</v>
      </c>
      <c r="H16" s="57">
        <v>25</v>
      </c>
      <c r="I16" s="57">
        <v>23</v>
      </c>
      <c r="J16" s="141">
        <v>2</v>
      </c>
      <c r="K16" s="144">
        <v>4</v>
      </c>
      <c r="L16" s="145"/>
    </row>
    <row r="17" spans="1:12" s="47" customFormat="1" ht="24" customHeight="1">
      <c r="A17" s="142"/>
      <c r="B17" s="58">
        <f>IF(E14&gt;0,E14," ")</f>
        <v>15</v>
      </c>
      <c r="C17" s="58">
        <f>IF(D14&gt;0,D14," ")</f>
        <v>25</v>
      </c>
      <c r="D17" s="137"/>
      <c r="E17" s="138"/>
      <c r="F17" s="57">
        <v>19</v>
      </c>
      <c r="G17" s="57">
        <v>25</v>
      </c>
      <c r="H17" s="57">
        <v>11</v>
      </c>
      <c r="I17" s="57">
        <v>25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Pools!B14</f>
        <v>Amarillo Xtreme 16 Matrix</v>
      </c>
      <c r="B19" s="58">
        <f>IF(G13&gt;0,G13," ")</f>
        <v>9</v>
      </c>
      <c r="C19" s="58">
        <f>IF(F13&gt;0,F13," ")</f>
        <v>25</v>
      </c>
      <c r="D19" s="58">
        <f>IF(G16&gt;0,G16," ")</f>
        <v>25</v>
      </c>
      <c r="E19" s="58">
        <f>IF(F16&gt;0,F16," ")</f>
        <v>17</v>
      </c>
      <c r="F19" s="59"/>
      <c r="G19" s="59"/>
      <c r="H19" s="57">
        <v>24</v>
      </c>
      <c r="I19" s="57">
        <v>26</v>
      </c>
      <c r="J19" s="141">
        <v>3</v>
      </c>
      <c r="K19" s="144">
        <v>3</v>
      </c>
      <c r="L19" s="145"/>
    </row>
    <row r="20" spans="1:12" s="47" customFormat="1" ht="24" customHeight="1">
      <c r="A20" s="142"/>
      <c r="B20" s="58">
        <f>IF(G14&gt;0,G14," ")</f>
        <v>12</v>
      </c>
      <c r="C20" s="58">
        <f>IF(F14&gt;0,F14," ")</f>
        <v>25</v>
      </c>
      <c r="D20" s="58">
        <f>IF(G17&gt;0,G17," ")</f>
        <v>25</v>
      </c>
      <c r="E20" s="58">
        <f>IF(F17&gt;0,F17," ")</f>
        <v>19</v>
      </c>
      <c r="F20" s="59"/>
      <c r="G20" s="59"/>
      <c r="H20" s="57">
        <v>21</v>
      </c>
      <c r="I20" s="57">
        <v>25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Pools!B15</f>
        <v>AEV 173 Fritch Shaeli</v>
      </c>
      <c r="B22" s="58">
        <f>IF(I13&gt;0,I13," ")</f>
        <v>21</v>
      </c>
      <c r="C22" s="58">
        <f>IF(H13&gt;0,H13," ")</f>
        <v>25</v>
      </c>
      <c r="D22" s="58">
        <f>IF(I16&gt;0,I16," ")</f>
        <v>23</v>
      </c>
      <c r="E22" s="58">
        <f>IF(H16&gt;0,H16," ")</f>
        <v>25</v>
      </c>
      <c r="F22" s="58">
        <f>IF(I19&gt;0,I19," ")</f>
        <v>26</v>
      </c>
      <c r="G22" s="58">
        <f>IF(H19&gt;0,H19," ")</f>
        <v>24</v>
      </c>
      <c r="H22" s="135"/>
      <c r="I22" s="136"/>
      <c r="J22" s="141">
        <v>4</v>
      </c>
      <c r="K22" s="144">
        <v>2</v>
      </c>
      <c r="L22" s="145"/>
    </row>
    <row r="23" spans="1:12" s="47" customFormat="1" ht="24" customHeight="1">
      <c r="A23" s="142"/>
      <c r="B23" s="58">
        <f>IF(I14&gt;0,I14," ")</f>
        <v>13</v>
      </c>
      <c r="C23" s="58">
        <f>IF(H14&gt;0,H14," ")</f>
        <v>25</v>
      </c>
      <c r="D23" s="58">
        <f>IF(I17&gt;0,I17," ")</f>
        <v>25</v>
      </c>
      <c r="E23" s="58">
        <f>IF(H17&gt;0,H17," ")</f>
        <v>11</v>
      </c>
      <c r="F23" s="58">
        <f>IF(I20&gt;0,I20," ")</f>
        <v>25</v>
      </c>
      <c r="G23" s="58">
        <f>IF(H20&gt;0,H20," ")</f>
        <v>21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AEV 171 Casey</v>
      </c>
      <c r="B28" s="151">
        <v>6</v>
      </c>
      <c r="C28" s="152"/>
      <c r="D28" s="151">
        <v>0</v>
      </c>
      <c r="E28" s="152"/>
      <c r="F28" s="151"/>
      <c r="G28" s="152"/>
      <c r="H28" s="60"/>
      <c r="I28" s="61">
        <f>D13+D14+D15+F13+F14+F15+H13+H14+H15</f>
        <v>151</v>
      </c>
      <c r="J28" s="61">
        <f>E13+E14+E15+G13+G14+G15+I13+I14+I15</f>
        <v>94</v>
      </c>
      <c r="K28" s="61">
        <f>I28-J28</f>
        <v>57</v>
      </c>
    </row>
    <row r="29" spans="1:11" ht="24" customHeight="1">
      <c r="A29" s="2" t="str">
        <f>A16</f>
        <v>AEV 182 Daisy</v>
      </c>
      <c r="B29" s="151">
        <v>1</v>
      </c>
      <c r="C29" s="152"/>
      <c r="D29" s="151">
        <v>5</v>
      </c>
      <c r="E29" s="152"/>
      <c r="F29" s="151"/>
      <c r="G29" s="152"/>
      <c r="H29" s="60"/>
      <c r="I29" s="61">
        <f>B16+B17+B18+F16+F17+F18+H16+H17+H18</f>
        <v>111</v>
      </c>
      <c r="J29" s="61">
        <f>C16+C17+C18+G16+G17+G18+I16+I17+I18</f>
        <v>149</v>
      </c>
      <c r="K29" s="61">
        <f>I29-J29</f>
        <v>-38</v>
      </c>
    </row>
    <row r="30" spans="1:11" ht="24" customHeight="1">
      <c r="A30" s="2" t="str">
        <f>A19</f>
        <v>Amarillo Xtreme 16 Matrix</v>
      </c>
      <c r="B30" s="151">
        <v>2</v>
      </c>
      <c r="C30" s="152"/>
      <c r="D30" s="151">
        <v>4</v>
      </c>
      <c r="E30" s="152"/>
      <c r="F30" s="151"/>
      <c r="G30" s="152"/>
      <c r="H30" s="60"/>
      <c r="I30" s="61">
        <f>B19+B20+B21+D19+D20+D21+H19+H20+H21</f>
        <v>116</v>
      </c>
      <c r="J30" s="61">
        <f>C19+C20+C21+E19+E20+E21+I19+I20+I21</f>
        <v>137</v>
      </c>
      <c r="K30" s="61">
        <f>I30-J30</f>
        <v>-21</v>
      </c>
    </row>
    <row r="31" spans="1:11" ht="24" customHeight="1">
      <c r="A31" s="2" t="str">
        <f>A22</f>
        <v>AEV 173 Fritch Shaeli</v>
      </c>
      <c r="B31" s="151">
        <v>3</v>
      </c>
      <c r="C31" s="152"/>
      <c r="D31" s="151">
        <v>3</v>
      </c>
      <c r="E31" s="152"/>
      <c r="F31" s="151"/>
      <c r="G31" s="152"/>
      <c r="H31" s="60"/>
      <c r="I31" s="61">
        <f>B22+B23+B24+D22+D23+D24+F22+F23+F24</f>
        <v>133</v>
      </c>
      <c r="J31" s="61">
        <f>C22+C23+C24+E22+E23+E24+G22+G23+G24</f>
        <v>131</v>
      </c>
      <c r="K31" s="61">
        <f>I31-J31</f>
        <v>2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511</v>
      </c>
      <c r="J32" s="62">
        <f>SUM(J28:J31)</f>
        <v>511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97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AEV 171 Casey</v>
      </c>
      <c r="C35" s="132"/>
      <c r="D35" s="130" t="str">
        <f>A30</f>
        <v>Amarillo Xtreme 16 Matrix</v>
      </c>
      <c r="E35" s="132"/>
      <c r="F35" s="154" t="str">
        <f>A16</f>
        <v>AEV 182 Daisy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AEV 182 Daisy</v>
      </c>
      <c r="C36" s="132"/>
      <c r="D36" s="130" t="str">
        <f>A22</f>
        <v>AEV 173 Fritch Shaeli</v>
      </c>
      <c r="E36" s="132"/>
      <c r="F36" s="154" t="str">
        <f>A13</f>
        <v>AEV 171 Casey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AEV 171 Casey</v>
      </c>
      <c r="C37" s="132"/>
      <c r="D37" s="130" t="str">
        <f>A31</f>
        <v>AEV 173 Fritch Shaeli</v>
      </c>
      <c r="E37" s="132"/>
      <c r="F37" s="154" t="str">
        <f>A30</f>
        <v>Amarillo Xtreme 16 Matrix</v>
      </c>
      <c r="G37" s="154"/>
      <c r="I37" s="155" t="s">
        <v>98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AEV 182 Daisy</v>
      </c>
      <c r="C38" s="132"/>
      <c r="D38" s="130" t="str">
        <f>A30</f>
        <v>Amarillo Xtreme 16 Matrix</v>
      </c>
      <c r="E38" s="132"/>
      <c r="F38" s="154" t="str">
        <f>A28</f>
        <v>AEV 171 Casey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Amarillo Xtreme 16 Matrix</v>
      </c>
      <c r="C39" s="132"/>
      <c r="D39" s="130" t="str">
        <f>A31</f>
        <v>AEV 173 Fritch Shaeli</v>
      </c>
      <c r="E39" s="132"/>
      <c r="F39" s="154" t="str">
        <f>A16</f>
        <v>AEV 182 Daisy</v>
      </c>
      <c r="G39" s="154"/>
    </row>
    <row r="40" spans="1:7" ht="18" customHeight="1">
      <c r="A40" s="3" t="s">
        <v>25</v>
      </c>
      <c r="B40" s="130" t="str">
        <f>A13</f>
        <v>AEV 171 Casey</v>
      </c>
      <c r="C40" s="132"/>
      <c r="D40" s="130" t="str">
        <f>A29</f>
        <v>AEV 182 Daisy</v>
      </c>
      <c r="E40" s="132"/>
      <c r="F40" s="154" t="str">
        <f>A22</f>
        <v>AEV 173 Fritch Shaeli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I37:L37"/>
    <mergeCell ref="B38:C38"/>
    <mergeCell ref="D38:E38"/>
    <mergeCell ref="F38:G38"/>
    <mergeCell ref="I38:L38"/>
    <mergeCell ref="F36:G36"/>
    <mergeCell ref="B37:C37"/>
    <mergeCell ref="D37:E37"/>
    <mergeCell ref="F37:G37"/>
    <mergeCell ref="B40:C40"/>
    <mergeCell ref="D40:E40"/>
    <mergeCell ref="F40:G40"/>
    <mergeCell ref="I34:L34"/>
    <mergeCell ref="B35:C35"/>
    <mergeCell ref="D35:E35"/>
    <mergeCell ref="F35:G35"/>
    <mergeCell ref="I35:L35"/>
    <mergeCell ref="B39:C39"/>
    <mergeCell ref="D39:E39"/>
    <mergeCell ref="F39:G39"/>
    <mergeCell ref="B36:C36"/>
    <mergeCell ref="D36:E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zoomScalePageLayoutView="0" workbookViewId="0" topLeftCell="A17">
      <selection activeCell="E17" sqref="E17"/>
    </sheetView>
  </sheetViews>
  <sheetFormatPr defaultColWidth="9.140625" defaultRowHeight="12.75"/>
  <cols>
    <col min="1" max="1" width="18.7109375" style="82" customWidth="1"/>
    <col min="2" max="2" width="32.7109375" style="82" customWidth="1"/>
    <col min="3" max="3" width="34.7109375" style="82" bestFit="1" customWidth="1"/>
    <col min="4" max="4" width="32.7109375" style="82" customWidth="1"/>
    <col min="5" max="5" width="24.7109375" style="82" customWidth="1"/>
    <col min="6" max="16384" width="9.140625" style="82" customWidth="1"/>
  </cols>
  <sheetData>
    <row r="1" spans="1:5" ht="18">
      <c r="A1" s="167" t="str">
        <f>Pools!A1</f>
        <v>AEV Pre Season Tournament</v>
      </c>
      <c r="B1" s="167"/>
      <c r="C1" s="167"/>
      <c r="D1" s="167"/>
      <c r="E1" s="167"/>
    </row>
    <row r="2" spans="1:5" ht="18">
      <c r="A2" s="168">
        <f>Pools!A2</f>
        <v>43443</v>
      </c>
      <c r="B2" s="168"/>
      <c r="C2" s="168"/>
      <c r="D2" s="168"/>
      <c r="E2" s="168"/>
    </row>
    <row r="3" spans="1:5" ht="18">
      <c r="A3" s="169"/>
      <c r="B3" s="169"/>
      <c r="C3" s="169"/>
      <c r="D3" s="83"/>
      <c r="E3" s="83"/>
    </row>
    <row r="4" spans="1:5" ht="20.25">
      <c r="A4" s="165" t="str">
        <f>'[1]Pools'!A18</f>
        <v>Division III</v>
      </c>
      <c r="B4" s="165"/>
      <c r="C4" s="165"/>
      <c r="D4" s="165"/>
      <c r="E4" s="165"/>
    </row>
    <row r="5" spans="1:5" ht="20.25">
      <c r="A5" s="161" t="s">
        <v>41</v>
      </c>
      <c r="B5" s="161"/>
      <c r="C5" s="161"/>
      <c r="D5" s="161"/>
      <c r="E5" s="161"/>
    </row>
    <row r="6" spans="1:5" ht="12.75">
      <c r="A6"/>
      <c r="B6"/>
      <c r="C6"/>
      <c r="D6"/>
      <c r="E6"/>
    </row>
    <row r="7" spans="1:5" ht="15">
      <c r="A7" s="33"/>
      <c r="B7" s="33"/>
      <c r="C7" s="32" t="str">
        <f>Pools!C53</f>
        <v>Netplex Ct. 10</v>
      </c>
      <c r="D7" s="32"/>
      <c r="E7"/>
    </row>
    <row r="8" spans="1:5" ht="12.75">
      <c r="A8"/>
      <c r="B8"/>
      <c r="C8"/>
      <c r="D8"/>
      <c r="E8"/>
    </row>
    <row r="9" spans="1:6" ht="15">
      <c r="A9" s="158" t="s">
        <v>52</v>
      </c>
      <c r="B9" s="158"/>
      <c r="C9" s="158"/>
      <c r="D9" s="158"/>
      <c r="E9" s="158"/>
      <c r="F9" s="87"/>
    </row>
    <row r="10" spans="1:5" ht="15">
      <c r="A10"/>
      <c r="B10" s="32"/>
      <c r="C10" s="32"/>
      <c r="D10" s="32"/>
      <c r="E10" s="32"/>
    </row>
    <row r="11" spans="1:5" ht="19.5" customHeight="1">
      <c r="A11"/>
      <c r="B11" s="32"/>
      <c r="C11" s="32"/>
      <c r="D11" s="32"/>
      <c r="E11" s="32"/>
    </row>
    <row r="12" spans="1:5" ht="19.5" customHeight="1">
      <c r="A12"/>
      <c r="B12"/>
      <c r="C12"/>
      <c r="D12"/>
      <c r="E12"/>
    </row>
    <row r="13" spans="1:5" ht="22.5" customHeight="1">
      <c r="A13"/>
      <c r="B13"/>
      <c r="C13" t="s">
        <v>172</v>
      </c>
      <c r="D13"/>
      <c r="E13"/>
    </row>
    <row r="14" spans="1:5" ht="22.5" customHeight="1">
      <c r="A14"/>
      <c r="B14"/>
      <c r="C14" s="117" t="s">
        <v>42</v>
      </c>
      <c r="D14"/>
      <c r="E14"/>
    </row>
    <row r="15" spans="1:5" ht="22.5" customHeight="1">
      <c r="A15"/>
      <c r="B15" s="20"/>
      <c r="C15" s="36"/>
      <c r="D15"/>
      <c r="E15"/>
    </row>
    <row r="16" spans="1:5" ht="22.5" customHeight="1">
      <c r="A16" s="12"/>
      <c r="B16" s="20"/>
      <c r="C16" s="20"/>
      <c r="D16"/>
      <c r="E16"/>
    </row>
    <row r="17" spans="1:5" ht="22.5" customHeight="1">
      <c r="A17" s="12"/>
      <c r="B17" s="20"/>
      <c r="C17" s="23" t="s">
        <v>36</v>
      </c>
      <c r="D17"/>
      <c r="E17"/>
    </row>
    <row r="18" spans="1:5" ht="22.5" customHeight="1">
      <c r="A18" s="12"/>
      <c r="B18" s="21" t="s">
        <v>174</v>
      </c>
      <c r="C18" s="34" t="str">
        <f>C7</f>
        <v>Netplex Ct. 10</v>
      </c>
      <c r="D18" s="30" t="s">
        <v>172</v>
      </c>
      <c r="E18"/>
    </row>
    <row r="19" spans="1:5" ht="22.5" customHeight="1">
      <c r="A19" s="12"/>
      <c r="B19" s="118"/>
      <c r="C19" s="50" t="s">
        <v>192</v>
      </c>
      <c r="D19" s="19" t="s">
        <v>286</v>
      </c>
      <c r="E19"/>
    </row>
    <row r="20" spans="1:5" ht="22.5" customHeight="1">
      <c r="A20" s="12"/>
      <c r="B20" s="119"/>
      <c r="C20" s="26"/>
      <c r="D20" s="20"/>
      <c r="E20"/>
    </row>
    <row r="21" spans="1:5" ht="22.5" customHeight="1">
      <c r="A21" s="11"/>
      <c r="B21" s="119"/>
      <c r="C21" s="20"/>
      <c r="D21" s="20"/>
      <c r="E21"/>
    </row>
    <row r="22" spans="1:5" ht="22.5" customHeight="1">
      <c r="A22" s="11"/>
      <c r="B22" s="119"/>
      <c r="C22" s="120" t="s">
        <v>49</v>
      </c>
      <c r="D22" s="20"/>
      <c r="E22"/>
    </row>
    <row r="23" spans="1:5" ht="22.5" customHeight="1">
      <c r="A23" s="16"/>
      <c r="B23" s="121"/>
      <c r="C23" s="12" t="s">
        <v>174</v>
      </c>
      <c r="D23" s="20"/>
      <c r="E23"/>
    </row>
    <row r="24" spans="1:5" ht="22.5" customHeight="1">
      <c r="A24" s="12"/>
      <c r="B24" s="122" t="s">
        <v>39</v>
      </c>
      <c r="C24" s="12"/>
      <c r="D24" s="23" t="s">
        <v>40</v>
      </c>
      <c r="E24"/>
    </row>
    <row r="25" spans="1:5" ht="22.5" customHeight="1">
      <c r="A25" s="21" t="s">
        <v>301</v>
      </c>
      <c r="B25" s="122" t="str">
        <f>D25</f>
        <v>Netplex Ct. 10</v>
      </c>
      <c r="C25" s="12"/>
      <c r="D25" s="23" t="str">
        <f>C18</f>
        <v>Netplex Ct. 10</v>
      </c>
      <c r="E25" s="22" t="s">
        <v>172</v>
      </c>
    </row>
    <row r="26" spans="1:5" ht="22.5" customHeight="1">
      <c r="A26" s="1" t="s">
        <v>193</v>
      </c>
      <c r="B26" s="123" t="s">
        <v>194</v>
      </c>
      <c r="C26"/>
      <c r="D26" s="26" t="s">
        <v>37</v>
      </c>
      <c r="E26" s="11" t="s">
        <v>47</v>
      </c>
    </row>
    <row r="27" spans="1:5" ht="22.5" customHeight="1">
      <c r="A27" t="s">
        <v>302</v>
      </c>
      <c r="B27" s="121"/>
      <c r="C27" t="s">
        <v>169</v>
      </c>
      <c r="D27" s="20"/>
      <c r="E27" s="12" t="s">
        <v>303</v>
      </c>
    </row>
    <row r="28" spans="1:5" ht="22.5" customHeight="1">
      <c r="A28" t="s">
        <v>301</v>
      </c>
      <c r="B28" s="121"/>
      <c r="C28" s="124" t="s">
        <v>43</v>
      </c>
      <c r="D28" s="20"/>
      <c r="E28" s="12"/>
    </row>
    <row r="29" spans="1:5" ht="22.5" customHeight="1">
      <c r="A29"/>
      <c r="B29" s="119"/>
      <c r="C29" s="36"/>
      <c r="D29" s="20"/>
      <c r="E29" s="12"/>
    </row>
    <row r="30" spans="1:5" ht="22.5" customHeight="1">
      <c r="A30"/>
      <c r="B30" s="119"/>
      <c r="C30" s="20"/>
      <c r="D30" s="20"/>
      <c r="E30" s="12"/>
    </row>
    <row r="31" spans="1:5" ht="22.5" customHeight="1">
      <c r="A31"/>
      <c r="B31" s="119"/>
      <c r="C31" s="23" t="s">
        <v>38</v>
      </c>
      <c r="D31" s="20"/>
      <c r="E31" s="12"/>
    </row>
    <row r="32" spans="1:5" ht="22.5" customHeight="1">
      <c r="A32"/>
      <c r="B32" s="27" t="s">
        <v>173</v>
      </c>
      <c r="C32" s="23" t="str">
        <f>C18</f>
        <v>Netplex Ct. 10</v>
      </c>
      <c r="D32" s="125" t="s">
        <v>169</v>
      </c>
      <c r="E32" s="12"/>
    </row>
    <row r="33" spans="1:5" ht="22.5" customHeight="1">
      <c r="A33"/>
      <c r="B33" s="20"/>
      <c r="C33" s="26" t="s">
        <v>37</v>
      </c>
      <c r="D33" t="s">
        <v>302</v>
      </c>
      <c r="E33" s="12"/>
    </row>
    <row r="34" spans="1:5" ht="22.5" customHeight="1">
      <c r="A34"/>
      <c r="B34" s="20"/>
      <c r="C34" s="26"/>
      <c r="D34"/>
      <c r="E34" s="12"/>
    </row>
    <row r="35" spans="1:5" ht="22.5" customHeight="1">
      <c r="A35"/>
      <c r="B35" s="20"/>
      <c r="C35" s="20"/>
      <c r="D35"/>
      <c r="E35" s="12"/>
    </row>
    <row r="36" spans="1:5" ht="22.5" customHeight="1">
      <c r="A36"/>
      <c r="B36" s="20"/>
      <c r="C36" s="120" t="s">
        <v>44</v>
      </c>
      <c r="D36"/>
      <c r="E36" s="12"/>
    </row>
    <row r="37" spans="1:5" ht="22.5" customHeight="1">
      <c r="A37"/>
      <c r="B37"/>
      <c r="C37" t="s">
        <v>173</v>
      </c>
      <c r="D37"/>
      <c r="E37" s="12"/>
    </row>
    <row r="38" spans="1:5" ht="22.5" customHeight="1">
      <c r="A38"/>
      <c r="B38"/>
      <c r="C38"/>
      <c r="D38" s="11"/>
      <c r="E38" s="12"/>
    </row>
    <row r="39" spans="1:5" ht="22.5" customHeight="1">
      <c r="A39"/>
      <c r="B39" s="31"/>
      <c r="C39" s="31"/>
      <c r="D39" s="16"/>
      <c r="E39" s="11"/>
    </row>
    <row r="40" spans="1:5" ht="22.5" customHeight="1">
      <c r="A40"/>
      <c r="B40" s="31"/>
      <c r="C40" s="31"/>
      <c r="D40" s="31"/>
      <c r="E40" s="12"/>
    </row>
    <row r="41" spans="1:5" ht="22.5" customHeight="1">
      <c r="A41"/>
      <c r="B41" s="31"/>
      <c r="C41" s="31"/>
      <c r="D41" s="31"/>
      <c r="E41" s="12"/>
    </row>
    <row r="42" spans="1:5" ht="22.5" customHeight="1">
      <c r="A42"/>
      <c r="B42" s="31"/>
      <c r="C42" s="31"/>
      <c r="D42" s="31"/>
      <c r="E42" s="12"/>
    </row>
    <row r="43" spans="1:5" ht="22.5" customHeight="1">
      <c r="A43"/>
      <c r="B43" s="16"/>
      <c r="C43" s="31"/>
      <c r="D43" s="31"/>
      <c r="E43" s="12"/>
    </row>
    <row r="44" spans="1:5" ht="22.5" customHeight="1">
      <c r="A44"/>
      <c r="B44" s="16"/>
      <c r="C44" s="31"/>
      <c r="D44" s="31"/>
      <c r="E44" s="12"/>
    </row>
    <row r="45" spans="1:5" ht="22.5" customHeight="1">
      <c r="A45"/>
      <c r="B45" s="16"/>
      <c r="C45" s="31"/>
      <c r="D45" s="31"/>
      <c r="E45" s="12"/>
    </row>
    <row r="46" spans="1:5" ht="22.5" customHeight="1">
      <c r="A46"/>
      <c r="B46" s="31"/>
      <c r="C46" s="31"/>
      <c r="D46" s="31"/>
      <c r="E46" s="12"/>
    </row>
    <row r="47" spans="1:5" ht="22.5" customHeight="1">
      <c r="A47"/>
      <c r="B47" s="31"/>
      <c r="C47" s="31"/>
      <c r="D47" s="31"/>
      <c r="E47" s="12"/>
    </row>
    <row r="48" spans="1:5" ht="22.5" customHeight="1">
      <c r="A48"/>
      <c r="B48" s="31"/>
      <c r="C48" s="31"/>
      <c r="D48" s="31"/>
      <c r="E48" s="12"/>
    </row>
    <row r="49" spans="1:5" ht="22.5" customHeight="1">
      <c r="A49"/>
      <c r="B49" s="31"/>
      <c r="C49" s="16"/>
      <c r="D49" s="31"/>
      <c r="E49" s="12"/>
    </row>
    <row r="50" spans="1:5" ht="22.5" customHeight="1">
      <c r="A50" s="31"/>
      <c r="B50" s="31"/>
      <c r="C50" s="16"/>
      <c r="D50" s="31"/>
      <c r="E50" s="12"/>
    </row>
    <row r="51" spans="1:5" ht="22.5" customHeight="1">
      <c r="A51" s="31"/>
      <c r="B51" s="31"/>
      <c r="C51" s="16"/>
      <c r="D51" s="31"/>
      <c r="E51"/>
    </row>
    <row r="52" spans="1:5" ht="12.75">
      <c r="A52" s="16"/>
      <c r="B52" s="31"/>
      <c r="C52" s="31"/>
      <c r="D52" s="31"/>
      <c r="E52"/>
    </row>
    <row r="53" spans="1:5" ht="12.75">
      <c r="A53" s="16"/>
      <c r="B53" s="31"/>
      <c r="C53" s="31"/>
      <c r="D53" s="31"/>
      <c r="E53"/>
    </row>
    <row r="54" spans="1:5" ht="12.75">
      <c r="A54" s="16"/>
      <c r="B54" s="31"/>
      <c r="C54" s="31"/>
      <c r="D54" s="31"/>
      <c r="E54"/>
    </row>
    <row r="55" spans="1:5" ht="12.75">
      <c r="A55" s="31"/>
      <c r="B55" s="16"/>
      <c r="C55" s="31"/>
      <c r="D55" s="31"/>
      <c r="E55"/>
    </row>
    <row r="56" spans="1:5" ht="12.75">
      <c r="A56" s="31"/>
      <c r="B56" s="16"/>
      <c r="C56" s="31"/>
      <c r="D56" s="31"/>
      <c r="E56"/>
    </row>
    <row r="57" spans="1:5" ht="12.75">
      <c r="A57" s="31"/>
      <c r="B57" s="16"/>
      <c r="C57" s="31"/>
      <c r="D57" s="31"/>
      <c r="E57"/>
    </row>
    <row r="58" spans="1:5" ht="12.75">
      <c r="A58"/>
      <c r="B58" s="31"/>
      <c r="C58" s="31"/>
      <c r="D58" s="31"/>
      <c r="E58"/>
    </row>
    <row r="59" spans="1:5" ht="12.75">
      <c r="A59"/>
      <c r="B59" s="31"/>
      <c r="C59" s="31"/>
      <c r="D59" s="31"/>
      <c r="E59"/>
    </row>
    <row r="60" spans="1:5" ht="12.75">
      <c r="A60"/>
      <c r="B60" s="31"/>
      <c r="C60" s="31"/>
      <c r="D60" s="31"/>
      <c r="E60"/>
    </row>
    <row r="61" spans="1:5" ht="12.75">
      <c r="A61"/>
      <c r="B61" s="31"/>
      <c r="C61" s="31"/>
      <c r="D61" s="31"/>
      <c r="E61"/>
    </row>
    <row r="62" spans="1:5" ht="12.75">
      <c r="A62"/>
      <c r="B62" s="31"/>
      <c r="C62" s="31"/>
      <c r="D62" s="31"/>
      <c r="E62"/>
    </row>
    <row r="63" spans="1:5" ht="12.75">
      <c r="A63"/>
      <c r="B63" s="31"/>
      <c r="C63" s="31"/>
      <c r="D63" s="31"/>
      <c r="E63"/>
    </row>
    <row r="64" spans="1:5" ht="12.75">
      <c r="A64"/>
      <c r="B64" s="31"/>
      <c r="C64" s="31"/>
      <c r="D64" s="31"/>
      <c r="E64"/>
    </row>
    <row r="65" spans="1:5" ht="12.75">
      <c r="A65"/>
      <c r="B65" s="31"/>
      <c r="C65" s="31"/>
      <c r="D65" s="31"/>
      <c r="E65"/>
    </row>
    <row r="66" spans="1:5" ht="12.75">
      <c r="A66"/>
      <c r="B66" s="31"/>
      <c r="C66" s="31"/>
      <c r="D66" s="31"/>
      <c r="E66"/>
    </row>
    <row r="67" spans="1:5" ht="12.75">
      <c r="A67"/>
      <c r="B67" s="31"/>
      <c r="C67" s="31"/>
      <c r="D67" s="31"/>
      <c r="E67"/>
    </row>
    <row r="68" spans="1:5" ht="12.75">
      <c r="A68"/>
      <c r="B68" s="31"/>
      <c r="C68" s="31"/>
      <c r="D68" s="31"/>
      <c r="E68"/>
    </row>
    <row r="69" spans="1:5" ht="12.75">
      <c r="A69"/>
      <c r="B69" s="31"/>
      <c r="C69" s="31"/>
      <c r="D69" s="31"/>
      <c r="E69"/>
    </row>
    <row r="70" spans="1:5" ht="12.75">
      <c r="A70"/>
      <c r="B70" s="31"/>
      <c r="C70" s="31"/>
      <c r="D70" s="31"/>
      <c r="E70"/>
    </row>
    <row r="71" spans="1:5" ht="12.75">
      <c r="A71"/>
      <c r="B71" s="31"/>
      <c r="C71" s="31"/>
      <c r="D71" s="31"/>
      <c r="E71"/>
    </row>
    <row r="72" spans="1:5" ht="12.75">
      <c r="A72"/>
      <c r="B72" s="31"/>
      <c r="C72" s="31"/>
      <c r="D72" s="31"/>
      <c r="E72"/>
    </row>
    <row r="73" spans="1:5" ht="12.75">
      <c r="A73"/>
      <c r="B73" s="31"/>
      <c r="C73" s="31"/>
      <c r="D73" s="31"/>
      <c r="E73"/>
    </row>
    <row r="74" spans="1:5" ht="12.75">
      <c r="A74"/>
      <c r="B74" s="31"/>
      <c r="C74" s="31"/>
      <c r="D74" s="31"/>
      <c r="E74"/>
    </row>
    <row r="75" spans="1:5" ht="12.75">
      <c r="A75"/>
      <c r="B75" s="31"/>
      <c r="C75" s="31"/>
      <c r="D75" s="31"/>
      <c r="E75"/>
    </row>
    <row r="76" spans="1:5" ht="12.75">
      <c r="A76"/>
      <c r="B76" s="31"/>
      <c r="C76" s="31"/>
      <c r="D76" s="31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</sheetData>
  <sheetProtection/>
  <mergeCells count="6">
    <mergeCell ref="A2:E2"/>
    <mergeCell ref="A3:C3"/>
    <mergeCell ref="A4:E4"/>
    <mergeCell ref="A5:E5"/>
    <mergeCell ref="A9:E9"/>
    <mergeCell ref="A1:E1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8">
      <selection activeCell="K25" sqref="K25"/>
    </sheetView>
  </sheetViews>
  <sheetFormatPr defaultColWidth="9.140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Pools!C10</f>
        <v>WT A&amp;M The Box Ct. 12</v>
      </c>
    </row>
    <row r="5" spans="1:2" s="46" customFormat="1" ht="14.25">
      <c r="A5" s="45" t="s">
        <v>4</v>
      </c>
      <c r="B5" s="46" t="str">
        <f>Pools!A8</f>
        <v>Division I/II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28</v>
      </c>
      <c r="D9" s="15"/>
      <c r="E9" s="15"/>
      <c r="F9" s="15"/>
      <c r="G9" s="15"/>
    </row>
    <row r="10" spans="1:7" ht="12.75">
      <c r="A10" s="15" t="s">
        <v>22</v>
      </c>
      <c r="B10" s="17">
        <v>12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GUVC 18 American</v>
      </c>
      <c r="C12" s="131"/>
      <c r="D12" s="130" t="str">
        <f>A16</f>
        <v>AEV 151 Clark</v>
      </c>
      <c r="E12" s="132"/>
      <c r="F12" s="130" t="str">
        <f>A19</f>
        <v>Amarillo Xtreme 16 Fury</v>
      </c>
      <c r="G12" s="132"/>
      <c r="H12" s="133" t="str">
        <f>A22</f>
        <v>AEV 172 Mike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Pools!C12</f>
        <v>GUVC 18 American</v>
      </c>
      <c r="B13" s="135"/>
      <c r="C13" s="136"/>
      <c r="D13" s="57">
        <v>22</v>
      </c>
      <c r="E13" s="57">
        <v>25</v>
      </c>
      <c r="F13" s="57">
        <v>26</v>
      </c>
      <c r="G13" s="57">
        <v>24</v>
      </c>
      <c r="H13" s="57">
        <v>25</v>
      </c>
      <c r="I13" s="57">
        <v>17</v>
      </c>
      <c r="J13" s="141">
        <v>1</v>
      </c>
      <c r="K13" s="144">
        <v>2</v>
      </c>
      <c r="L13" s="145"/>
    </row>
    <row r="14" spans="1:12" s="47" customFormat="1" ht="24" customHeight="1">
      <c r="A14" s="142"/>
      <c r="B14" s="137"/>
      <c r="C14" s="138"/>
      <c r="D14" s="57">
        <v>23</v>
      </c>
      <c r="E14" s="57">
        <v>25</v>
      </c>
      <c r="F14" s="57">
        <v>25</v>
      </c>
      <c r="G14" s="57">
        <v>19</v>
      </c>
      <c r="H14" s="57">
        <v>25</v>
      </c>
      <c r="I14" s="57">
        <v>14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Pools!C13</f>
        <v>AEV 151 Clark</v>
      </c>
      <c r="B16" s="58">
        <f>IF(E13&gt;0,E13," ")</f>
        <v>25</v>
      </c>
      <c r="C16" s="58">
        <f>IF(D13&gt;0,D13," ")</f>
        <v>22</v>
      </c>
      <c r="D16" s="135"/>
      <c r="E16" s="136"/>
      <c r="F16" s="57">
        <v>25</v>
      </c>
      <c r="G16" s="57">
        <v>10</v>
      </c>
      <c r="H16" s="57">
        <v>25</v>
      </c>
      <c r="I16" s="57">
        <v>21</v>
      </c>
      <c r="J16" s="141">
        <v>2</v>
      </c>
      <c r="K16" s="144">
        <v>1</v>
      </c>
      <c r="L16" s="145"/>
    </row>
    <row r="17" spans="1:12" s="47" customFormat="1" ht="24" customHeight="1">
      <c r="A17" s="142"/>
      <c r="B17" s="58">
        <f>IF(E14&gt;0,E14," ")</f>
        <v>25</v>
      </c>
      <c r="C17" s="58">
        <f>IF(D14&gt;0,D14," ")</f>
        <v>23</v>
      </c>
      <c r="D17" s="137"/>
      <c r="E17" s="138"/>
      <c r="F17" s="57">
        <v>25</v>
      </c>
      <c r="G17" s="57">
        <v>13</v>
      </c>
      <c r="H17" s="57">
        <v>25</v>
      </c>
      <c r="I17" s="57">
        <v>13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Pools!C14</f>
        <v>Amarillo Xtreme 16 Fury</v>
      </c>
      <c r="B19" s="58">
        <f>IF(G13&gt;0,G13," ")</f>
        <v>24</v>
      </c>
      <c r="C19" s="58">
        <f>IF(F13&gt;0,F13," ")</f>
        <v>26</v>
      </c>
      <c r="D19" s="58">
        <f>IF(G16&gt;0,G16," ")</f>
        <v>10</v>
      </c>
      <c r="E19" s="58">
        <f>IF(F16&gt;0,F16," ")</f>
        <v>25</v>
      </c>
      <c r="F19" s="59"/>
      <c r="G19" s="59"/>
      <c r="H19" s="57">
        <v>25</v>
      </c>
      <c r="I19" s="57">
        <v>12</v>
      </c>
      <c r="J19" s="141">
        <v>3</v>
      </c>
      <c r="K19" s="144">
        <v>3</v>
      </c>
      <c r="L19" s="145"/>
    </row>
    <row r="20" spans="1:12" s="47" customFormat="1" ht="24" customHeight="1">
      <c r="A20" s="142"/>
      <c r="B20" s="58">
        <f>IF(G14&gt;0,G14," ")</f>
        <v>19</v>
      </c>
      <c r="C20" s="58">
        <f>IF(F14&gt;0,F14," ")</f>
        <v>25</v>
      </c>
      <c r="D20" s="58">
        <f>IF(G17&gt;0,G17," ")</f>
        <v>13</v>
      </c>
      <c r="E20" s="58">
        <f>IF(F17&gt;0,F17," ")</f>
        <v>25</v>
      </c>
      <c r="F20" s="59"/>
      <c r="G20" s="59"/>
      <c r="H20" s="57">
        <v>25</v>
      </c>
      <c r="I20" s="57">
        <v>16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Pools!C15</f>
        <v>AEV 172 Mike</v>
      </c>
      <c r="B22" s="58">
        <f>IF(I13&gt;0,I13," ")</f>
        <v>17</v>
      </c>
      <c r="C22" s="58">
        <f>IF(H13&gt;0,H13," ")</f>
        <v>25</v>
      </c>
      <c r="D22" s="58">
        <f>IF(I16&gt;0,I16," ")</f>
        <v>21</v>
      </c>
      <c r="E22" s="58">
        <f>IF(H16&gt;0,H16," ")</f>
        <v>25</v>
      </c>
      <c r="F22" s="58">
        <f>IF(I19&gt;0,I19," ")</f>
        <v>12</v>
      </c>
      <c r="G22" s="58">
        <f>IF(H19&gt;0,H19," ")</f>
        <v>25</v>
      </c>
      <c r="H22" s="135"/>
      <c r="I22" s="136"/>
      <c r="J22" s="141">
        <v>4</v>
      </c>
      <c r="K22" s="144">
        <v>4</v>
      </c>
      <c r="L22" s="145"/>
    </row>
    <row r="23" spans="1:12" s="47" customFormat="1" ht="24" customHeight="1">
      <c r="A23" s="142"/>
      <c r="B23" s="58">
        <f>IF(I14&gt;0,I14," ")</f>
        <v>14</v>
      </c>
      <c r="C23" s="58">
        <f>IF(H14&gt;0,H14," ")</f>
        <v>25</v>
      </c>
      <c r="D23" s="58">
        <f>IF(I17&gt;0,I17," ")</f>
        <v>13</v>
      </c>
      <c r="E23" s="58">
        <f>IF(H17&gt;0,H17," ")</f>
        <v>25</v>
      </c>
      <c r="F23" s="58">
        <f>IF(I20&gt;0,I20," ")</f>
        <v>16</v>
      </c>
      <c r="G23" s="58">
        <f>IF(H20&gt;0,H20," ")</f>
        <v>25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GUVC 18 American</v>
      </c>
      <c r="B28" s="151">
        <v>4</v>
      </c>
      <c r="C28" s="152"/>
      <c r="D28" s="151">
        <v>2</v>
      </c>
      <c r="E28" s="152"/>
      <c r="F28" s="151"/>
      <c r="G28" s="152"/>
      <c r="H28" s="60"/>
      <c r="I28" s="61">
        <f>D13+D14+D15+F13+F14+F15+H13+H14+H15</f>
        <v>146</v>
      </c>
      <c r="J28" s="61">
        <f>E13+E14+E15+G13+G14+G15+I13+I14+I15</f>
        <v>124</v>
      </c>
      <c r="K28" s="61">
        <f>I28-J28</f>
        <v>22</v>
      </c>
    </row>
    <row r="29" spans="1:11" ht="24" customHeight="1">
      <c r="A29" s="2" t="str">
        <f>A16</f>
        <v>AEV 151 Clark</v>
      </c>
      <c r="B29" s="151">
        <v>6</v>
      </c>
      <c r="C29" s="152"/>
      <c r="D29" s="151">
        <v>0</v>
      </c>
      <c r="E29" s="152"/>
      <c r="F29" s="151"/>
      <c r="G29" s="152"/>
      <c r="H29" s="60"/>
      <c r="I29" s="61">
        <f>B16+B17+B18+F16+F17+F18+H16+H17+H18</f>
        <v>150</v>
      </c>
      <c r="J29" s="61">
        <f>C16+C17+C18+G16+G17+G18+I16+I17+I18</f>
        <v>102</v>
      </c>
      <c r="K29" s="61">
        <f>I29-J29</f>
        <v>48</v>
      </c>
    </row>
    <row r="30" spans="1:11" ht="24" customHeight="1">
      <c r="A30" s="2" t="str">
        <f>A19</f>
        <v>Amarillo Xtreme 16 Fury</v>
      </c>
      <c r="B30" s="151">
        <v>2</v>
      </c>
      <c r="C30" s="152"/>
      <c r="D30" s="151">
        <v>4</v>
      </c>
      <c r="E30" s="152"/>
      <c r="F30" s="151"/>
      <c r="G30" s="152"/>
      <c r="H30" s="60"/>
      <c r="I30" s="61">
        <f>B19+B20+B21+D19+D20+D21+H19+H20+H21</f>
        <v>116</v>
      </c>
      <c r="J30" s="61">
        <f>C19+C20+C21+E19+E20+E21+I19+I20+I21</f>
        <v>129</v>
      </c>
      <c r="K30" s="61">
        <f>I30-J30</f>
        <v>-13</v>
      </c>
    </row>
    <row r="31" spans="1:11" ht="24" customHeight="1">
      <c r="A31" s="2" t="str">
        <f>A22</f>
        <v>AEV 172 Mike</v>
      </c>
      <c r="B31" s="151">
        <v>0</v>
      </c>
      <c r="C31" s="152"/>
      <c r="D31" s="151">
        <v>6</v>
      </c>
      <c r="E31" s="152"/>
      <c r="F31" s="151"/>
      <c r="G31" s="152"/>
      <c r="H31" s="60"/>
      <c r="I31" s="61">
        <f>B22+B23+B24+D22+D23+D24+F22+F23+F24</f>
        <v>93</v>
      </c>
      <c r="J31" s="61">
        <f>C22+C23+C24+E22+E23+E24+G22+G23+G24</f>
        <v>150</v>
      </c>
      <c r="K31" s="61">
        <f>I31-J31</f>
        <v>-57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505</v>
      </c>
      <c r="J32" s="62">
        <f>SUM(J28:J31)</f>
        <v>505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97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GUVC 18 American</v>
      </c>
      <c r="C35" s="132"/>
      <c r="D35" s="130" t="str">
        <f>A30</f>
        <v>Amarillo Xtreme 16 Fury</v>
      </c>
      <c r="E35" s="132"/>
      <c r="F35" s="154" t="str">
        <f>A16</f>
        <v>AEV 151 Clark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AEV 151 Clark</v>
      </c>
      <c r="C36" s="132"/>
      <c r="D36" s="130" t="str">
        <f>A22</f>
        <v>AEV 172 Mike</v>
      </c>
      <c r="E36" s="132"/>
      <c r="F36" s="154" t="str">
        <f>A13</f>
        <v>GUVC 18 American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GUVC 18 American</v>
      </c>
      <c r="C37" s="132"/>
      <c r="D37" s="130" t="str">
        <f>A31</f>
        <v>AEV 172 Mike</v>
      </c>
      <c r="E37" s="132"/>
      <c r="F37" s="154" t="str">
        <f>A30</f>
        <v>Amarillo Xtreme 16 Fury</v>
      </c>
      <c r="G37" s="154"/>
      <c r="I37" s="155" t="s">
        <v>98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AEV 151 Clark</v>
      </c>
      <c r="C38" s="132"/>
      <c r="D38" s="130" t="str">
        <f>A30</f>
        <v>Amarillo Xtreme 16 Fury</v>
      </c>
      <c r="E38" s="132"/>
      <c r="F38" s="154" t="str">
        <f>A28</f>
        <v>GUVC 18 American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Amarillo Xtreme 16 Fury</v>
      </c>
      <c r="C39" s="132"/>
      <c r="D39" s="130" t="str">
        <f>A31</f>
        <v>AEV 172 Mike</v>
      </c>
      <c r="E39" s="132"/>
      <c r="F39" s="154" t="str">
        <f>A16</f>
        <v>AEV 151 Clark</v>
      </c>
      <c r="G39" s="154"/>
    </row>
    <row r="40" spans="1:7" ht="18" customHeight="1">
      <c r="A40" s="3" t="s">
        <v>25</v>
      </c>
      <c r="B40" s="130" t="str">
        <f>A13</f>
        <v>GUVC 18 American</v>
      </c>
      <c r="C40" s="132"/>
      <c r="D40" s="130" t="str">
        <f>A29</f>
        <v>AEV 151 Clark</v>
      </c>
      <c r="E40" s="132"/>
      <c r="F40" s="154" t="str">
        <f>A22</f>
        <v>AEV 172 Mike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I37:L37"/>
    <mergeCell ref="B38:C38"/>
    <mergeCell ref="D38:E38"/>
    <mergeCell ref="F38:G38"/>
    <mergeCell ref="I38:L38"/>
    <mergeCell ref="F36:G36"/>
    <mergeCell ref="B37:C37"/>
    <mergeCell ref="D37:E37"/>
    <mergeCell ref="F37:G37"/>
    <mergeCell ref="B40:C40"/>
    <mergeCell ref="D40:E40"/>
    <mergeCell ref="F40:G40"/>
    <mergeCell ref="I34:L34"/>
    <mergeCell ref="B35:C35"/>
    <mergeCell ref="D35:E35"/>
    <mergeCell ref="F35:G35"/>
    <mergeCell ref="I35:L35"/>
    <mergeCell ref="B39:C39"/>
    <mergeCell ref="D39:E39"/>
    <mergeCell ref="F39:G39"/>
    <mergeCell ref="B36:C36"/>
    <mergeCell ref="D36:E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D29">
      <selection activeCell="G42" sqref="G42"/>
    </sheetView>
  </sheetViews>
  <sheetFormatPr defaultColWidth="9.140625" defaultRowHeight="12.75"/>
  <cols>
    <col min="1" max="1" width="24.7109375" style="0" customWidth="1"/>
    <col min="2" max="2" width="32.7109375" style="0" customWidth="1"/>
    <col min="3" max="3" width="36.28125" style="0" bestFit="1" customWidth="1"/>
    <col min="4" max="4" width="32.7109375" style="0" customWidth="1"/>
    <col min="5" max="5" width="24.7109375" style="0" customWidth="1"/>
  </cols>
  <sheetData>
    <row r="1" spans="1:5" ht="18">
      <c r="A1" s="126" t="str">
        <f>Pools!A1</f>
        <v>AEV Pre Season Tournament</v>
      </c>
      <c r="B1" s="126"/>
      <c r="C1" s="126"/>
      <c r="D1" s="126"/>
      <c r="E1" s="126"/>
    </row>
    <row r="2" spans="1:5" ht="18">
      <c r="A2" s="128">
        <f>Pools!A2</f>
        <v>43443</v>
      </c>
      <c r="B2" s="128"/>
      <c r="C2" s="128"/>
      <c r="D2" s="128"/>
      <c r="E2" s="128"/>
    </row>
    <row r="3" spans="1:5" ht="18">
      <c r="A3" s="162"/>
      <c r="B3" s="162"/>
      <c r="C3" s="162"/>
      <c r="D3" s="8"/>
      <c r="E3" s="8"/>
    </row>
    <row r="4" spans="1:5" ht="20.25">
      <c r="A4" s="161" t="str">
        <f>Pools!A8</f>
        <v>Division I/II</v>
      </c>
      <c r="B4" s="161"/>
      <c r="C4" s="161"/>
      <c r="D4" s="161"/>
      <c r="E4" s="161"/>
    </row>
    <row r="5" spans="1:5" ht="20.25">
      <c r="A5" s="161" t="s">
        <v>29</v>
      </c>
      <c r="B5" s="161"/>
      <c r="C5" s="161"/>
      <c r="D5" s="161"/>
      <c r="E5" s="161"/>
    </row>
    <row r="7" spans="1:5" ht="15">
      <c r="A7" s="159" t="str">
        <f>Pools!B10</f>
        <v>WT A&amp;M The Box Ct. 11</v>
      </c>
      <c r="B7" s="159"/>
      <c r="C7" s="32" t="s">
        <v>53</v>
      </c>
      <c r="D7" s="160" t="str">
        <f>Pools!C10</f>
        <v>WT A&amp;M The Box Ct. 12</v>
      </c>
      <c r="E7" s="160"/>
    </row>
    <row r="9" spans="1:6" ht="15">
      <c r="A9" s="158" t="s">
        <v>52</v>
      </c>
      <c r="B9" s="158"/>
      <c r="C9" s="158"/>
      <c r="D9" s="158"/>
      <c r="E9" s="158"/>
      <c r="F9" s="33"/>
    </row>
    <row r="14" ht="12.75">
      <c r="B14" s="31"/>
    </row>
    <row r="15" spans="1:2" ht="12.75">
      <c r="A15" s="12"/>
      <c r="B15" s="31"/>
    </row>
    <row r="16" spans="1:3" ht="12.75">
      <c r="A16" s="12"/>
      <c r="B16" s="16"/>
      <c r="C16" t="s">
        <v>105</v>
      </c>
    </row>
    <row r="17" spans="1:3" ht="18" customHeight="1">
      <c r="A17" s="12"/>
      <c r="B17" s="16"/>
      <c r="C17" s="48" t="s">
        <v>30</v>
      </c>
    </row>
    <row r="18" spans="1:3" ht="18" customHeight="1">
      <c r="A18" s="12"/>
      <c r="B18" s="16"/>
      <c r="C18" s="19"/>
    </row>
    <row r="19" spans="1:3" ht="18" customHeight="1">
      <c r="A19" s="11"/>
      <c r="B19" s="31"/>
      <c r="C19" s="20"/>
    </row>
    <row r="20" spans="1:3" ht="18" customHeight="1">
      <c r="A20" s="11"/>
      <c r="B20" s="31"/>
      <c r="C20" s="20"/>
    </row>
    <row r="21" spans="1:3" ht="18" customHeight="1">
      <c r="A21" s="16"/>
      <c r="B21" s="31"/>
      <c r="C21" s="20"/>
    </row>
    <row r="22" spans="1:3" ht="18" customHeight="1">
      <c r="A22" s="12"/>
      <c r="B22" s="12"/>
      <c r="C22" s="114" t="s">
        <v>38</v>
      </c>
    </row>
    <row r="23" spans="1:4" ht="18" customHeight="1">
      <c r="A23" s="12"/>
      <c r="B23" s="12"/>
      <c r="C23" s="34" t="str">
        <f>B29</f>
        <v>WT A&amp;M The Box Ct. 11</v>
      </c>
      <c r="D23" s="22" t="s">
        <v>106</v>
      </c>
    </row>
    <row r="24" spans="3:4" ht="18" customHeight="1">
      <c r="C24" s="26" t="s">
        <v>37</v>
      </c>
      <c r="D24" s="19" t="s">
        <v>197</v>
      </c>
    </row>
    <row r="25" spans="2:4" ht="18" customHeight="1">
      <c r="B25" t="s">
        <v>113</v>
      </c>
      <c r="C25" s="20"/>
      <c r="D25" s="20"/>
    </row>
    <row r="26" spans="2:4" ht="18" customHeight="1">
      <c r="B26" s="71" t="s">
        <v>32</v>
      </c>
      <c r="C26" s="20"/>
      <c r="D26" s="20"/>
    </row>
    <row r="27" spans="2:4" ht="18" customHeight="1">
      <c r="B27" s="19"/>
      <c r="C27" s="20"/>
      <c r="D27" s="20"/>
    </row>
    <row r="28" spans="2:4" ht="18" customHeight="1">
      <c r="B28" s="114" t="s">
        <v>36</v>
      </c>
      <c r="C28" s="20"/>
      <c r="D28" s="20"/>
    </row>
    <row r="29" spans="2:4" ht="18" customHeight="1">
      <c r="B29" s="34" t="str">
        <f>A7</f>
        <v>WT A&amp;M The Box Ct. 11</v>
      </c>
      <c r="C29" s="27" t="s">
        <v>106</v>
      </c>
      <c r="D29" s="20"/>
    </row>
    <row r="30" spans="2:4" ht="18" customHeight="1">
      <c r="B30" s="50" t="s">
        <v>56</v>
      </c>
      <c r="C30" t="s">
        <v>196</v>
      </c>
      <c r="D30" s="20"/>
    </row>
    <row r="31" spans="2:4" ht="18" customHeight="1">
      <c r="B31" s="20"/>
      <c r="D31" s="20"/>
    </row>
    <row r="32" spans="2:4" ht="18" customHeight="1">
      <c r="B32" s="77" t="s">
        <v>33</v>
      </c>
      <c r="D32" s="20"/>
    </row>
    <row r="33" spans="2:4" ht="18" customHeight="1">
      <c r="B33" t="s">
        <v>106</v>
      </c>
      <c r="D33" s="20"/>
    </row>
    <row r="34" ht="18" customHeight="1">
      <c r="D34" s="114" t="s">
        <v>39</v>
      </c>
    </row>
    <row r="35" spans="4:5" ht="18" customHeight="1">
      <c r="D35" s="34" t="str">
        <f>C23</f>
        <v>WT A&amp;M The Box Ct. 11</v>
      </c>
      <c r="E35" s="22" t="s">
        <v>106</v>
      </c>
    </row>
    <row r="36" spans="4:5" ht="18" customHeight="1">
      <c r="D36" s="26" t="s">
        <v>37</v>
      </c>
      <c r="E36" s="1" t="s">
        <v>47</v>
      </c>
    </row>
    <row r="37" spans="2:5" ht="18" customHeight="1">
      <c r="B37" t="s">
        <v>198</v>
      </c>
      <c r="D37" s="20"/>
      <c r="E37" t="s">
        <v>203</v>
      </c>
    </row>
    <row r="38" spans="2:4" ht="18" customHeight="1">
      <c r="B38" s="78" t="s">
        <v>34</v>
      </c>
      <c r="D38" s="20"/>
    </row>
    <row r="39" spans="2:4" ht="18" customHeight="1">
      <c r="B39" s="19"/>
      <c r="D39" s="20"/>
    </row>
    <row r="40" spans="2:4" ht="18" customHeight="1">
      <c r="B40" s="23" t="s">
        <v>36</v>
      </c>
      <c r="D40" s="20"/>
    </row>
    <row r="41" spans="2:4" ht="18" customHeight="1">
      <c r="B41" s="34" t="str">
        <f>D7</f>
        <v>WT A&amp;M The Box Ct. 12</v>
      </c>
      <c r="C41" s="22" t="s">
        <v>198</v>
      </c>
      <c r="D41" s="20"/>
    </row>
    <row r="42" spans="2:4" ht="18" customHeight="1">
      <c r="B42" s="50" t="s">
        <v>57</v>
      </c>
      <c r="C42" s="19" t="s">
        <v>200</v>
      </c>
      <c r="D42" s="20"/>
    </row>
    <row r="43" spans="2:4" ht="18" customHeight="1">
      <c r="B43" s="20"/>
      <c r="C43" s="20"/>
      <c r="D43" s="20"/>
    </row>
    <row r="44" spans="2:4" ht="18" customHeight="1">
      <c r="B44" s="77" t="s">
        <v>35</v>
      </c>
      <c r="C44" s="20"/>
      <c r="D44" s="20"/>
    </row>
    <row r="45" spans="2:4" ht="18" customHeight="1">
      <c r="B45" t="s">
        <v>199</v>
      </c>
      <c r="C45" s="20"/>
      <c r="D45" s="20"/>
    </row>
    <row r="46" spans="3:4" ht="18" customHeight="1">
      <c r="C46" s="114" t="s">
        <v>38</v>
      </c>
      <c r="D46" s="20"/>
    </row>
    <row r="47" spans="1:4" ht="18" customHeight="1">
      <c r="A47" s="31"/>
      <c r="C47" s="34" t="str">
        <f>B41</f>
        <v>WT A&amp;M The Box Ct. 12</v>
      </c>
      <c r="D47" s="27" t="s">
        <v>201</v>
      </c>
    </row>
    <row r="48" spans="1:4" ht="18" customHeight="1">
      <c r="A48" s="31"/>
      <c r="C48" s="26" t="s">
        <v>37</v>
      </c>
      <c r="D48" t="s">
        <v>202</v>
      </c>
    </row>
    <row r="49" spans="1:3" ht="18" customHeight="1">
      <c r="A49" s="16"/>
      <c r="B49" s="31"/>
      <c r="C49" s="20"/>
    </row>
    <row r="50" spans="1:3" ht="18" customHeight="1">
      <c r="A50" s="16"/>
      <c r="B50" s="31"/>
      <c r="C50" s="20"/>
    </row>
    <row r="51" spans="1:3" ht="18" customHeight="1">
      <c r="A51" s="16"/>
      <c r="B51" s="31"/>
      <c r="C51" s="20"/>
    </row>
    <row r="52" spans="1:3" ht="18" customHeight="1">
      <c r="A52" s="31"/>
      <c r="B52" s="16"/>
      <c r="C52" s="20"/>
    </row>
    <row r="53" spans="1:3" ht="18" customHeight="1">
      <c r="A53" s="31"/>
      <c r="B53" s="16"/>
      <c r="C53" s="80" t="s">
        <v>31</v>
      </c>
    </row>
    <row r="54" spans="1:3" ht="12.75">
      <c r="A54" s="31"/>
      <c r="B54" s="16"/>
      <c r="C54" t="s">
        <v>201</v>
      </c>
    </row>
    <row r="55" ht="12.75">
      <c r="B55" s="31"/>
    </row>
  </sheetData>
  <sheetProtection/>
  <mergeCells count="8">
    <mergeCell ref="A9:E9"/>
    <mergeCell ref="A7:B7"/>
    <mergeCell ref="D7:E7"/>
    <mergeCell ref="A1:E1"/>
    <mergeCell ref="A2:E2"/>
    <mergeCell ref="A5:E5"/>
    <mergeCell ref="A4:E4"/>
    <mergeCell ref="A3:C3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22">
      <selection activeCell="A22" sqref="A22"/>
    </sheetView>
  </sheetViews>
  <sheetFormatPr defaultColWidth="9.140625" defaultRowHeight="12.75"/>
  <cols>
    <col min="1" max="1" width="23.8515625" style="0" customWidth="1"/>
    <col min="2" max="4" width="29.7109375" style="0" customWidth="1"/>
    <col min="5" max="5" width="24.7109375" style="0" customWidth="1"/>
  </cols>
  <sheetData>
    <row r="1" spans="1:5" ht="18">
      <c r="A1" s="126" t="str">
        <f>Pools!A1</f>
        <v>AEV Pre Season Tournament</v>
      </c>
      <c r="B1" s="126"/>
      <c r="C1" s="126"/>
      <c r="D1" s="126"/>
      <c r="E1" s="126"/>
    </row>
    <row r="2" spans="1:5" ht="18">
      <c r="A2" s="128">
        <f>Pools!A2</f>
        <v>43443</v>
      </c>
      <c r="B2" s="128"/>
      <c r="C2" s="128"/>
      <c r="D2" s="128"/>
      <c r="E2" s="128"/>
    </row>
    <row r="3" spans="1:5" ht="18">
      <c r="A3" s="162"/>
      <c r="B3" s="162"/>
      <c r="C3" s="162"/>
      <c r="D3" s="8"/>
      <c r="E3" s="8"/>
    </row>
    <row r="4" spans="1:5" ht="20.25">
      <c r="A4" s="161" t="str">
        <f>Pools!A8</f>
        <v>Division I/II</v>
      </c>
      <c r="B4" s="161"/>
      <c r="C4" s="161"/>
      <c r="D4" s="161"/>
      <c r="E4" s="161"/>
    </row>
    <row r="5" spans="1:5" ht="20.25">
      <c r="A5" s="161" t="s">
        <v>41</v>
      </c>
      <c r="B5" s="161"/>
      <c r="C5" s="161"/>
      <c r="D5" s="161"/>
      <c r="E5" s="161"/>
    </row>
    <row r="7" spans="1:5" ht="15">
      <c r="A7" s="159" t="str">
        <f>Pools!A10</f>
        <v>Netplex Ct. 1</v>
      </c>
      <c r="B7" s="159"/>
      <c r="C7" s="32" t="s">
        <v>53</v>
      </c>
      <c r="D7" s="163" t="str">
        <f>Pools!B35</f>
        <v>Netplex Ct. 3</v>
      </c>
      <c r="E7" s="163"/>
    </row>
    <row r="9" spans="1:6" ht="15">
      <c r="A9" s="158" t="s">
        <v>52</v>
      </c>
      <c r="B9" s="158"/>
      <c r="C9" s="158"/>
      <c r="D9" s="158"/>
      <c r="E9" s="158"/>
      <c r="F9" s="33"/>
    </row>
    <row r="14" ht="12.75">
      <c r="B14" s="31"/>
    </row>
    <row r="15" spans="1:2" ht="12.75">
      <c r="A15" s="12"/>
      <c r="B15" s="31"/>
    </row>
    <row r="16" spans="1:3" ht="12.75">
      <c r="A16" s="12"/>
      <c r="B16" s="16"/>
      <c r="C16" t="s">
        <v>114</v>
      </c>
    </row>
    <row r="17" spans="1:3" ht="15" customHeight="1">
      <c r="A17" s="12"/>
      <c r="B17" s="16"/>
      <c r="C17" s="73" t="s">
        <v>42</v>
      </c>
    </row>
    <row r="18" spans="1:3" ht="15" customHeight="1">
      <c r="A18" s="12"/>
      <c r="B18" s="16"/>
      <c r="C18" s="19"/>
    </row>
    <row r="19" spans="1:3" ht="15" customHeight="1">
      <c r="A19" s="11"/>
      <c r="B19" s="31"/>
      <c r="C19" s="20"/>
    </row>
    <row r="20" spans="1:3" ht="15" customHeight="1">
      <c r="A20" s="11"/>
      <c r="B20" s="31"/>
      <c r="C20" s="20"/>
    </row>
    <row r="21" spans="1:3" ht="15" customHeight="1">
      <c r="A21" s="16"/>
      <c r="B21" s="31"/>
      <c r="C21" s="20"/>
    </row>
    <row r="22" spans="1:3" ht="15" customHeight="1">
      <c r="A22" s="12"/>
      <c r="B22" s="12"/>
      <c r="C22" s="23" t="s">
        <v>38</v>
      </c>
    </row>
    <row r="23" spans="1:4" ht="15" customHeight="1">
      <c r="A23" s="12"/>
      <c r="B23" s="12"/>
      <c r="C23" s="34" t="str">
        <f>B29</f>
        <v>Netplex Ct. 1</v>
      </c>
      <c r="D23" s="22" t="s">
        <v>114</v>
      </c>
    </row>
    <row r="24" spans="3:4" ht="15" customHeight="1">
      <c r="C24" s="26" t="s">
        <v>37</v>
      </c>
      <c r="D24" s="19" t="s">
        <v>207</v>
      </c>
    </row>
    <row r="25" spans="2:4" ht="15" customHeight="1">
      <c r="B25" t="s">
        <v>204</v>
      </c>
      <c r="C25" s="20"/>
      <c r="D25" s="20"/>
    </row>
    <row r="26" spans="2:4" ht="15" customHeight="1">
      <c r="B26" s="71" t="s">
        <v>48</v>
      </c>
      <c r="C26" s="20"/>
      <c r="D26" s="20"/>
    </row>
    <row r="27" spans="2:4" ht="15" customHeight="1">
      <c r="B27" s="19"/>
      <c r="C27" s="20"/>
      <c r="D27" s="20"/>
    </row>
    <row r="28" spans="2:4" ht="15" customHeight="1">
      <c r="B28" s="23" t="s">
        <v>36</v>
      </c>
      <c r="C28" s="20"/>
      <c r="D28" s="20"/>
    </row>
    <row r="29" spans="2:4" ht="15" customHeight="1">
      <c r="B29" s="34" t="str">
        <f>A7</f>
        <v>Netplex Ct. 1</v>
      </c>
      <c r="C29" s="27" t="s">
        <v>205</v>
      </c>
      <c r="D29" s="20"/>
    </row>
    <row r="30" spans="2:4" ht="15" customHeight="1">
      <c r="B30" s="50" t="s">
        <v>45</v>
      </c>
      <c r="C30" t="s">
        <v>206</v>
      </c>
      <c r="D30" s="20"/>
    </row>
    <row r="31" spans="2:4" ht="15" customHeight="1">
      <c r="B31" s="20"/>
      <c r="D31" s="20"/>
    </row>
    <row r="32" spans="2:4" ht="15" customHeight="1">
      <c r="B32" s="79" t="s">
        <v>49</v>
      </c>
      <c r="D32" s="20"/>
    </row>
    <row r="33" spans="2:4" ht="15" customHeight="1">
      <c r="B33" t="s">
        <v>205</v>
      </c>
      <c r="D33" s="20"/>
    </row>
    <row r="34" ht="15" customHeight="1">
      <c r="D34" s="114" t="s">
        <v>40</v>
      </c>
    </row>
    <row r="35" spans="4:5" ht="15" customHeight="1">
      <c r="D35" s="34" t="str">
        <f>C23</f>
        <v>Netplex Ct. 1</v>
      </c>
      <c r="E35" s="22" t="s">
        <v>115</v>
      </c>
    </row>
    <row r="36" spans="4:5" ht="15" customHeight="1">
      <c r="D36" s="26" t="s">
        <v>37</v>
      </c>
      <c r="E36" s="1" t="s">
        <v>51</v>
      </c>
    </row>
    <row r="37" spans="2:5" ht="15" customHeight="1">
      <c r="B37" t="s">
        <v>116</v>
      </c>
      <c r="D37" s="20"/>
      <c r="E37" t="s">
        <v>211</v>
      </c>
    </row>
    <row r="38" spans="2:4" ht="15" customHeight="1">
      <c r="B38" s="18" t="s">
        <v>43</v>
      </c>
      <c r="D38" s="20"/>
    </row>
    <row r="39" spans="2:4" ht="15" customHeight="1">
      <c r="B39" s="19"/>
      <c r="D39" s="20"/>
    </row>
    <row r="40" spans="1:4" ht="15" customHeight="1">
      <c r="A40" s="65" t="s">
        <v>186</v>
      </c>
      <c r="B40" s="23" t="s">
        <v>36</v>
      </c>
      <c r="D40" s="20"/>
    </row>
    <row r="41" spans="1:4" ht="15" customHeight="1">
      <c r="A41" s="65" t="s">
        <v>187</v>
      </c>
      <c r="B41" s="116" t="str">
        <f>D7</f>
        <v>Netplex Ct. 3</v>
      </c>
      <c r="C41" s="22" t="s">
        <v>116</v>
      </c>
      <c r="D41" s="20"/>
    </row>
    <row r="42" spans="1:4" ht="15" customHeight="1">
      <c r="A42" s="65" t="s">
        <v>188</v>
      </c>
      <c r="B42" s="50" t="s">
        <v>175</v>
      </c>
      <c r="C42" s="19" t="s">
        <v>209</v>
      </c>
      <c r="D42" s="20"/>
    </row>
    <row r="43" spans="2:4" ht="15" customHeight="1">
      <c r="B43" s="20"/>
      <c r="C43" s="20"/>
      <c r="D43" s="20"/>
    </row>
    <row r="44" spans="2:4" ht="15" customHeight="1">
      <c r="B44" s="77" t="s">
        <v>50</v>
      </c>
      <c r="C44" s="20"/>
      <c r="D44" s="20"/>
    </row>
    <row r="45" spans="2:4" ht="15" customHeight="1">
      <c r="B45" t="s">
        <v>208</v>
      </c>
      <c r="C45" s="20"/>
      <c r="D45" s="20"/>
    </row>
    <row r="46" spans="3:4" ht="15" customHeight="1">
      <c r="C46" s="114" t="s">
        <v>39</v>
      </c>
      <c r="D46" s="20"/>
    </row>
    <row r="47" spans="1:4" ht="15" customHeight="1">
      <c r="A47" s="31"/>
      <c r="C47" s="34" t="str">
        <f>C23</f>
        <v>Netplex Ct. 1</v>
      </c>
      <c r="D47" s="27" t="s">
        <v>115</v>
      </c>
    </row>
    <row r="48" spans="1:4" ht="15" customHeight="1">
      <c r="A48" s="31"/>
      <c r="C48" s="26" t="s">
        <v>37</v>
      </c>
      <c r="D48" t="s">
        <v>210</v>
      </c>
    </row>
    <row r="49" spans="1:3" ht="15" customHeight="1">
      <c r="A49" s="16"/>
      <c r="B49" s="31"/>
      <c r="C49" s="20"/>
    </row>
    <row r="50" spans="1:3" ht="15" customHeight="1">
      <c r="A50" s="16"/>
      <c r="B50" s="31"/>
      <c r="C50" s="20"/>
    </row>
    <row r="51" spans="1:3" ht="15" customHeight="1">
      <c r="A51" s="16"/>
      <c r="B51" s="31"/>
      <c r="C51" s="20"/>
    </row>
    <row r="52" spans="1:3" ht="15" customHeight="1">
      <c r="A52" s="31"/>
      <c r="B52" s="16"/>
      <c r="C52" s="20"/>
    </row>
    <row r="53" spans="1:3" ht="15" customHeight="1">
      <c r="A53" s="31"/>
      <c r="B53" s="16"/>
      <c r="C53" s="81" t="s">
        <v>44</v>
      </c>
    </row>
    <row r="54" spans="1:3" ht="12.75">
      <c r="A54" s="31"/>
      <c r="B54" s="16"/>
      <c r="C54" t="s">
        <v>115</v>
      </c>
    </row>
    <row r="55" ht="12.75">
      <c r="B55" s="31"/>
    </row>
    <row r="56" ht="12.75">
      <c r="B56" s="31"/>
    </row>
    <row r="57" ht="12.75">
      <c r="B57" s="31"/>
    </row>
  </sheetData>
  <sheetProtection/>
  <mergeCells count="8">
    <mergeCell ref="A9:E9"/>
    <mergeCell ref="A1:E1"/>
    <mergeCell ref="A2:E2"/>
    <mergeCell ref="A5:E5"/>
    <mergeCell ref="A4:E4"/>
    <mergeCell ref="A3:C3"/>
    <mergeCell ref="A7:B7"/>
    <mergeCell ref="D7:E7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7">
      <selection activeCell="K25" sqref="K25"/>
    </sheetView>
  </sheetViews>
  <sheetFormatPr defaultColWidth="9.140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Pools!A19</f>
        <v>Amarillo College Ct. 13</v>
      </c>
    </row>
    <row r="5" spans="1:2" s="46" customFormat="1" ht="14.25">
      <c r="A5" s="45" t="s">
        <v>4</v>
      </c>
      <c r="B5" s="46" t="str">
        <f>Pools!A17</f>
        <v>Division III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26</v>
      </c>
      <c r="D9" s="15"/>
      <c r="E9" s="15"/>
      <c r="F9" s="15"/>
      <c r="G9" s="15"/>
    </row>
    <row r="10" spans="1:7" ht="12.75">
      <c r="A10" s="15" t="s">
        <v>22</v>
      </c>
      <c r="B10" s="17">
        <v>13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AEV 162 Canyon Gabby</v>
      </c>
      <c r="C12" s="131"/>
      <c r="D12" s="130" t="str">
        <f>A16</f>
        <v>Amarillo Xtreme 15 Fusion</v>
      </c>
      <c r="E12" s="132"/>
      <c r="F12" s="130" t="str">
        <f>A19</f>
        <v>JET 14 Swaim</v>
      </c>
      <c r="G12" s="132"/>
      <c r="H12" s="133" t="str">
        <f>A22</f>
        <v>Amarillo Xtreme 15 Velocity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Pools!A21</f>
        <v>AEV 162 Canyon Gabby</v>
      </c>
      <c r="B13" s="135"/>
      <c r="C13" s="136"/>
      <c r="D13" s="57">
        <v>26</v>
      </c>
      <c r="E13" s="57">
        <v>24</v>
      </c>
      <c r="F13" s="57">
        <v>23</v>
      </c>
      <c r="G13" s="57">
        <v>25</v>
      </c>
      <c r="H13" s="57">
        <v>26</v>
      </c>
      <c r="I13" s="57">
        <v>24</v>
      </c>
      <c r="J13" s="141">
        <v>1</v>
      </c>
      <c r="K13" s="144">
        <v>1</v>
      </c>
      <c r="L13" s="145"/>
    </row>
    <row r="14" spans="1:12" s="47" customFormat="1" ht="24" customHeight="1">
      <c r="A14" s="142"/>
      <c r="B14" s="137"/>
      <c r="C14" s="138"/>
      <c r="D14" s="57">
        <v>25</v>
      </c>
      <c r="E14" s="57">
        <v>14</v>
      </c>
      <c r="F14" s="57">
        <v>25</v>
      </c>
      <c r="G14" s="57">
        <v>21</v>
      </c>
      <c r="H14" s="57">
        <v>25</v>
      </c>
      <c r="I14" s="57">
        <v>16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Pools!A22</f>
        <v>Amarillo Xtreme 15 Fusion</v>
      </c>
      <c r="B16" s="58">
        <f>IF(E13&gt;0,E13," ")</f>
        <v>24</v>
      </c>
      <c r="C16" s="58">
        <f>IF(D13&gt;0,D13," ")</f>
        <v>26</v>
      </c>
      <c r="D16" s="135"/>
      <c r="E16" s="136"/>
      <c r="F16" s="57">
        <v>22</v>
      </c>
      <c r="G16" s="57">
        <v>25</v>
      </c>
      <c r="H16" s="57">
        <v>27</v>
      </c>
      <c r="I16" s="57">
        <v>25</v>
      </c>
      <c r="J16" s="141">
        <v>2</v>
      </c>
      <c r="K16" s="144">
        <v>3</v>
      </c>
      <c r="L16" s="145"/>
    </row>
    <row r="17" spans="1:12" s="47" customFormat="1" ht="24" customHeight="1">
      <c r="A17" s="142"/>
      <c r="B17" s="58">
        <f>IF(E14&gt;0,E14," ")</f>
        <v>14</v>
      </c>
      <c r="C17" s="58">
        <f>IF(D14&gt;0,D14," ")</f>
        <v>25</v>
      </c>
      <c r="D17" s="137"/>
      <c r="E17" s="138"/>
      <c r="F17" s="57">
        <v>25</v>
      </c>
      <c r="G17" s="57">
        <v>23</v>
      </c>
      <c r="H17" s="57">
        <v>14</v>
      </c>
      <c r="I17" s="57">
        <v>25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Pools!A23</f>
        <v>JET 14 Swaim</v>
      </c>
      <c r="B19" s="58">
        <f>IF(G13&gt;0,G13," ")</f>
        <v>25</v>
      </c>
      <c r="C19" s="58">
        <f>IF(F13&gt;0,F13," ")</f>
        <v>23</v>
      </c>
      <c r="D19" s="58">
        <f>IF(G16&gt;0,G16," ")</f>
        <v>25</v>
      </c>
      <c r="E19" s="58">
        <f>IF(F16&gt;0,F16," ")</f>
        <v>22</v>
      </c>
      <c r="F19" s="59"/>
      <c r="G19" s="59"/>
      <c r="H19" s="57">
        <v>25</v>
      </c>
      <c r="I19" s="57">
        <v>14</v>
      </c>
      <c r="J19" s="141">
        <v>3</v>
      </c>
      <c r="K19" s="144">
        <v>2</v>
      </c>
      <c r="L19" s="145"/>
    </row>
    <row r="20" spans="1:12" s="47" customFormat="1" ht="24" customHeight="1">
      <c r="A20" s="142"/>
      <c r="B20" s="58">
        <f>IF(G14&gt;0,G14," ")</f>
        <v>21</v>
      </c>
      <c r="C20" s="58">
        <f>IF(F14&gt;0,F14," ")</f>
        <v>25</v>
      </c>
      <c r="D20" s="58">
        <f>IF(G17&gt;0,G17," ")</f>
        <v>23</v>
      </c>
      <c r="E20" s="58">
        <f>IF(F17&gt;0,F17," ")</f>
        <v>25</v>
      </c>
      <c r="F20" s="59"/>
      <c r="G20" s="59"/>
      <c r="H20" s="57">
        <v>27</v>
      </c>
      <c r="I20" s="57">
        <v>25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Pools!A24</f>
        <v>Amarillo Xtreme 15 Velocity</v>
      </c>
      <c r="B22" s="58">
        <f>IF(I13&gt;0,I13," ")</f>
        <v>24</v>
      </c>
      <c r="C22" s="58">
        <f>IF(H13&gt;0,H13," ")</f>
        <v>26</v>
      </c>
      <c r="D22" s="58">
        <f>IF(I16&gt;0,I16," ")</f>
        <v>25</v>
      </c>
      <c r="E22" s="58">
        <f>IF(H16&gt;0,H16," ")</f>
        <v>27</v>
      </c>
      <c r="F22" s="58">
        <f>IF(I19&gt;0,I19," ")</f>
        <v>14</v>
      </c>
      <c r="G22" s="58">
        <f>IF(H19&gt;0,H19," ")</f>
        <v>25</v>
      </c>
      <c r="H22" s="135"/>
      <c r="I22" s="136"/>
      <c r="J22" s="141">
        <v>4</v>
      </c>
      <c r="K22" s="144">
        <v>4</v>
      </c>
      <c r="L22" s="145"/>
    </row>
    <row r="23" spans="1:12" s="47" customFormat="1" ht="24" customHeight="1">
      <c r="A23" s="142"/>
      <c r="B23" s="58">
        <f>IF(I14&gt;0,I14," ")</f>
        <v>16</v>
      </c>
      <c r="C23" s="58">
        <f>IF(H14&gt;0,H14," ")</f>
        <v>25</v>
      </c>
      <c r="D23" s="58">
        <f>IF(I17&gt;0,I17," ")</f>
        <v>25</v>
      </c>
      <c r="E23" s="58">
        <f>IF(H17&gt;0,H17," ")</f>
        <v>14</v>
      </c>
      <c r="F23" s="58">
        <f>IF(I20&gt;0,I20," ")</f>
        <v>25</v>
      </c>
      <c r="G23" s="58">
        <f>IF(H20&gt;0,H20," ")</f>
        <v>27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AEV 162 Canyon Gabby</v>
      </c>
      <c r="B28" s="151">
        <v>5</v>
      </c>
      <c r="C28" s="152"/>
      <c r="D28" s="151">
        <v>1</v>
      </c>
      <c r="E28" s="152"/>
      <c r="F28" s="151"/>
      <c r="G28" s="152"/>
      <c r="H28" s="60"/>
      <c r="I28" s="61">
        <f>D13+D14+D15+F13+F14+F15+H13+H14+H15</f>
        <v>150</v>
      </c>
      <c r="J28" s="61">
        <f>E13+E14+E15+G13+G14+G15+I13+I14+I15</f>
        <v>124</v>
      </c>
      <c r="K28" s="61">
        <f>I28-J28</f>
        <v>26</v>
      </c>
    </row>
    <row r="29" spans="1:11" ht="24" customHeight="1">
      <c r="A29" s="2" t="str">
        <f>A16</f>
        <v>Amarillo Xtreme 15 Fusion</v>
      </c>
      <c r="B29" s="151">
        <v>2</v>
      </c>
      <c r="C29" s="152"/>
      <c r="D29" s="151">
        <v>4</v>
      </c>
      <c r="E29" s="152"/>
      <c r="F29" s="151"/>
      <c r="G29" s="152"/>
      <c r="H29" s="60"/>
      <c r="I29" s="61">
        <f>B16+B17+B18+F16+F17+F18+H16+H17+H18</f>
        <v>126</v>
      </c>
      <c r="J29" s="61">
        <f>C16+C17+C18+G16+G17+G18+I16+I17+I18</f>
        <v>149</v>
      </c>
      <c r="K29" s="61">
        <f>I29-J29</f>
        <v>-23</v>
      </c>
    </row>
    <row r="30" spans="1:11" ht="24" customHeight="1">
      <c r="A30" s="2" t="str">
        <f>A19</f>
        <v>JET 14 Swaim</v>
      </c>
      <c r="B30" s="151">
        <v>4</v>
      </c>
      <c r="C30" s="152"/>
      <c r="D30" s="151">
        <v>2</v>
      </c>
      <c r="E30" s="152"/>
      <c r="F30" s="151"/>
      <c r="G30" s="152"/>
      <c r="H30" s="60"/>
      <c r="I30" s="61">
        <f>B19+B20+B21+D19+D20+D21+H19+H20+H21</f>
        <v>146</v>
      </c>
      <c r="J30" s="61">
        <f>C19+C20+C21+E19+E20+E21+I19+I20+I21</f>
        <v>134</v>
      </c>
      <c r="K30" s="61">
        <f>I30-J30</f>
        <v>12</v>
      </c>
    </row>
    <row r="31" spans="1:11" ht="24" customHeight="1">
      <c r="A31" s="2" t="str">
        <f>A22</f>
        <v>Amarillo Xtreme 15 Velocity</v>
      </c>
      <c r="B31" s="151">
        <v>1</v>
      </c>
      <c r="C31" s="152"/>
      <c r="D31" s="151">
        <v>5</v>
      </c>
      <c r="E31" s="152"/>
      <c r="F31" s="151"/>
      <c r="G31" s="152"/>
      <c r="H31" s="60"/>
      <c r="I31" s="61">
        <f>B22+B23+B24+D22+D23+D24+F22+F23+F24</f>
        <v>129</v>
      </c>
      <c r="J31" s="61">
        <f>C22+C23+C24+E22+E23+E24+G22+G23+G24</f>
        <v>144</v>
      </c>
      <c r="K31" s="61">
        <f>I31-J31</f>
        <v>-15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551</v>
      </c>
      <c r="J32" s="62">
        <f>SUM(J28:J31)</f>
        <v>551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97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AEV 162 Canyon Gabby</v>
      </c>
      <c r="C35" s="132"/>
      <c r="D35" s="130" t="str">
        <f>A30</f>
        <v>JET 14 Swaim</v>
      </c>
      <c r="E35" s="132"/>
      <c r="F35" s="154" t="str">
        <f>A16</f>
        <v>Amarillo Xtreme 15 Fusion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Amarillo Xtreme 15 Fusion</v>
      </c>
      <c r="C36" s="132"/>
      <c r="D36" s="130" t="str">
        <f>A22</f>
        <v>Amarillo Xtreme 15 Velocity</v>
      </c>
      <c r="E36" s="132"/>
      <c r="F36" s="154" t="str">
        <f>A13</f>
        <v>AEV 162 Canyon Gabby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AEV 162 Canyon Gabby</v>
      </c>
      <c r="C37" s="132"/>
      <c r="D37" s="130" t="str">
        <f>A31</f>
        <v>Amarillo Xtreme 15 Velocity</v>
      </c>
      <c r="E37" s="132"/>
      <c r="F37" s="154" t="str">
        <f>A30</f>
        <v>JET 14 Swaim</v>
      </c>
      <c r="G37" s="154"/>
      <c r="I37" s="155" t="s">
        <v>98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Amarillo Xtreme 15 Fusion</v>
      </c>
      <c r="C38" s="132"/>
      <c r="D38" s="130" t="str">
        <f>A30</f>
        <v>JET 14 Swaim</v>
      </c>
      <c r="E38" s="132"/>
      <c r="F38" s="154" t="str">
        <f>A28</f>
        <v>AEV 162 Canyon Gabby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JET 14 Swaim</v>
      </c>
      <c r="C39" s="132"/>
      <c r="D39" s="130" t="str">
        <f>A31</f>
        <v>Amarillo Xtreme 15 Velocity</v>
      </c>
      <c r="E39" s="132"/>
      <c r="F39" s="154" t="str">
        <f>A16</f>
        <v>Amarillo Xtreme 15 Fusion</v>
      </c>
      <c r="G39" s="154"/>
    </row>
    <row r="40" spans="1:7" ht="18" customHeight="1">
      <c r="A40" s="3" t="s">
        <v>25</v>
      </c>
      <c r="B40" s="130" t="str">
        <f>A13</f>
        <v>AEV 162 Canyon Gabby</v>
      </c>
      <c r="C40" s="132"/>
      <c r="D40" s="130" t="str">
        <f>A29</f>
        <v>Amarillo Xtreme 15 Fusion</v>
      </c>
      <c r="E40" s="132"/>
      <c r="F40" s="154" t="str">
        <f>A22</f>
        <v>Amarillo Xtreme 15 Velocity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B32:C32"/>
    <mergeCell ref="D31:E31"/>
    <mergeCell ref="F31:G31"/>
    <mergeCell ref="B12:C12"/>
    <mergeCell ref="D12:E12"/>
    <mergeCell ref="F12:G12"/>
    <mergeCell ref="D32:E32"/>
    <mergeCell ref="F32:G32"/>
    <mergeCell ref="B30:C30"/>
    <mergeCell ref="D30:E30"/>
    <mergeCell ref="F28:G28"/>
    <mergeCell ref="B27:C27"/>
    <mergeCell ref="D27:E27"/>
    <mergeCell ref="F27:G27"/>
    <mergeCell ref="D16:E18"/>
    <mergeCell ref="I26:J26"/>
    <mergeCell ref="K13:L15"/>
    <mergeCell ref="B13:C15"/>
    <mergeCell ref="J16:J18"/>
    <mergeCell ref="B26:D26"/>
    <mergeCell ref="F26:H26"/>
    <mergeCell ref="K22:L24"/>
    <mergeCell ref="A19:A21"/>
    <mergeCell ref="A16:A18"/>
    <mergeCell ref="F30:G30"/>
    <mergeCell ref="B31:C31"/>
    <mergeCell ref="A1:M1"/>
    <mergeCell ref="A2:M2"/>
    <mergeCell ref="A7:H7"/>
    <mergeCell ref="H12:I12"/>
    <mergeCell ref="K12:L12"/>
    <mergeCell ref="J13:J15"/>
    <mergeCell ref="B34:C34"/>
    <mergeCell ref="D34:E34"/>
    <mergeCell ref="F34:G34"/>
    <mergeCell ref="A13:A15"/>
    <mergeCell ref="K16:L18"/>
    <mergeCell ref="J19:J21"/>
    <mergeCell ref="K19:L21"/>
    <mergeCell ref="A22:A24"/>
    <mergeCell ref="H22:I24"/>
    <mergeCell ref="J22:J24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7">
      <selection activeCell="K45" sqref="K45"/>
    </sheetView>
  </sheetViews>
  <sheetFormatPr defaultColWidth="9.140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Pools!B19</f>
        <v>Amarillo College Ct. 14</v>
      </c>
    </row>
    <row r="5" spans="1:2" s="46" customFormat="1" ht="14.25">
      <c r="A5" s="45" t="s">
        <v>4</v>
      </c>
      <c r="B5" s="46" t="str">
        <f>Pools!A17</f>
        <v>Division III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27</v>
      </c>
      <c r="D9" s="15"/>
      <c r="E9" s="15"/>
      <c r="F9" s="15"/>
      <c r="G9" s="15"/>
    </row>
    <row r="10" spans="1:7" ht="12.75">
      <c r="A10" s="15" t="s">
        <v>22</v>
      </c>
      <c r="B10" s="17">
        <v>14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AEV 163 Borger Sydney</v>
      </c>
      <c r="C12" s="131"/>
      <c r="D12" s="130" t="str">
        <f>A16</f>
        <v>JET 15 Lino</v>
      </c>
      <c r="E12" s="132"/>
      <c r="F12" s="130" t="str">
        <f>A19</f>
        <v>Amarillo Xtreme 14 Premier</v>
      </c>
      <c r="G12" s="132"/>
      <c r="H12" s="133" t="str">
        <f>A22</f>
        <v>JET 14 Williams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Pools!B21</f>
        <v>AEV 163 Borger Sydney</v>
      </c>
      <c r="B13" s="135"/>
      <c r="C13" s="136"/>
      <c r="D13" s="57">
        <v>17</v>
      </c>
      <c r="E13" s="57">
        <v>25</v>
      </c>
      <c r="F13" s="57">
        <v>4</v>
      </c>
      <c r="G13" s="57">
        <v>25</v>
      </c>
      <c r="H13" s="57">
        <v>25</v>
      </c>
      <c r="I13" s="57">
        <v>20</v>
      </c>
      <c r="J13" s="141">
        <v>1</v>
      </c>
      <c r="K13" s="144">
        <v>3</v>
      </c>
      <c r="L13" s="145"/>
    </row>
    <row r="14" spans="1:12" s="47" customFormat="1" ht="24" customHeight="1">
      <c r="A14" s="142"/>
      <c r="B14" s="137"/>
      <c r="C14" s="138"/>
      <c r="D14" s="57">
        <v>14</v>
      </c>
      <c r="E14" s="57">
        <v>25</v>
      </c>
      <c r="F14" s="57">
        <v>17</v>
      </c>
      <c r="G14" s="57">
        <v>25</v>
      </c>
      <c r="H14" s="57">
        <v>25</v>
      </c>
      <c r="I14" s="57">
        <v>16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Pools!B22</f>
        <v>JET 15 Lino</v>
      </c>
      <c r="B16" s="58">
        <f>IF(E13&gt;0,E13," ")</f>
        <v>25</v>
      </c>
      <c r="C16" s="58">
        <f>IF(D13&gt;0,D13," ")</f>
        <v>17</v>
      </c>
      <c r="D16" s="135"/>
      <c r="E16" s="136"/>
      <c r="F16" s="57">
        <v>15</v>
      </c>
      <c r="G16" s="57">
        <v>25</v>
      </c>
      <c r="H16" s="57">
        <v>25</v>
      </c>
      <c r="I16" s="57">
        <v>18</v>
      </c>
      <c r="J16" s="141">
        <v>2</v>
      </c>
      <c r="K16" s="144">
        <v>2</v>
      </c>
      <c r="L16" s="145"/>
    </row>
    <row r="17" spans="1:12" s="47" customFormat="1" ht="24" customHeight="1">
      <c r="A17" s="142"/>
      <c r="B17" s="58">
        <f>IF(E14&gt;0,E14," ")</f>
        <v>25</v>
      </c>
      <c r="C17" s="58">
        <f>IF(D14&gt;0,D14," ")</f>
        <v>14</v>
      </c>
      <c r="D17" s="137"/>
      <c r="E17" s="138"/>
      <c r="F17" s="57">
        <v>11</v>
      </c>
      <c r="G17" s="57">
        <v>25</v>
      </c>
      <c r="H17" s="57">
        <v>21</v>
      </c>
      <c r="I17" s="57">
        <v>25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Pools!B23</f>
        <v>Amarillo Xtreme 14 Premier</v>
      </c>
      <c r="B19" s="58">
        <f>IF(G13&gt;0,G13," ")</f>
        <v>25</v>
      </c>
      <c r="C19" s="58">
        <f>IF(F13&gt;0,F13," ")</f>
        <v>4</v>
      </c>
      <c r="D19" s="58">
        <f>IF(G16&gt;0,G16," ")</f>
        <v>25</v>
      </c>
      <c r="E19" s="58">
        <f>IF(F16&gt;0,F16," ")</f>
        <v>15</v>
      </c>
      <c r="F19" s="59"/>
      <c r="G19" s="59"/>
      <c r="H19" s="57">
        <v>25</v>
      </c>
      <c r="I19" s="57">
        <v>5</v>
      </c>
      <c r="J19" s="141">
        <v>3</v>
      </c>
      <c r="K19" s="144">
        <v>1</v>
      </c>
      <c r="L19" s="145"/>
    </row>
    <row r="20" spans="1:12" s="47" customFormat="1" ht="24" customHeight="1">
      <c r="A20" s="142"/>
      <c r="B20" s="58">
        <f>IF(G14&gt;0,G14," ")</f>
        <v>25</v>
      </c>
      <c r="C20" s="58">
        <f>IF(F14&gt;0,F14," ")</f>
        <v>17</v>
      </c>
      <c r="D20" s="58">
        <f>IF(G17&gt;0,G17," ")</f>
        <v>25</v>
      </c>
      <c r="E20" s="58">
        <f>IF(F17&gt;0,F17," ")</f>
        <v>11</v>
      </c>
      <c r="F20" s="59"/>
      <c r="G20" s="59"/>
      <c r="H20" s="57">
        <v>25</v>
      </c>
      <c r="I20" s="57">
        <v>15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Pools!B24</f>
        <v>JET 14 Williams</v>
      </c>
      <c r="B22" s="58">
        <f>IF(I13&gt;0,I13," ")</f>
        <v>20</v>
      </c>
      <c r="C22" s="58">
        <f>IF(H13&gt;0,H13," ")</f>
        <v>25</v>
      </c>
      <c r="D22" s="58">
        <f>IF(I16&gt;0,I16," ")</f>
        <v>18</v>
      </c>
      <c r="E22" s="58">
        <f>IF(H16&gt;0,H16," ")</f>
        <v>25</v>
      </c>
      <c r="F22" s="58">
        <f>IF(I19&gt;0,I19," ")</f>
        <v>5</v>
      </c>
      <c r="G22" s="58">
        <f>IF(H19&gt;0,H19," ")</f>
        <v>25</v>
      </c>
      <c r="H22" s="135"/>
      <c r="I22" s="136"/>
      <c r="J22" s="141">
        <v>4</v>
      </c>
      <c r="K22" s="144">
        <v>4</v>
      </c>
      <c r="L22" s="145"/>
    </row>
    <row r="23" spans="1:12" s="47" customFormat="1" ht="24" customHeight="1">
      <c r="A23" s="142"/>
      <c r="B23" s="58">
        <f>IF(I14&gt;0,I14," ")</f>
        <v>16</v>
      </c>
      <c r="C23" s="58">
        <f>IF(H14&gt;0,H14," ")</f>
        <v>25</v>
      </c>
      <c r="D23" s="58">
        <f>IF(I17&gt;0,I17," ")</f>
        <v>25</v>
      </c>
      <c r="E23" s="58">
        <f>IF(H17&gt;0,H17," ")</f>
        <v>21</v>
      </c>
      <c r="F23" s="58">
        <f>IF(I20&gt;0,I20," ")</f>
        <v>15</v>
      </c>
      <c r="G23" s="58">
        <f>IF(H20&gt;0,H20," ")</f>
        <v>25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AEV 163 Borger Sydney</v>
      </c>
      <c r="B28" s="151">
        <v>2</v>
      </c>
      <c r="C28" s="152"/>
      <c r="D28" s="151">
        <v>4</v>
      </c>
      <c r="E28" s="152"/>
      <c r="F28" s="151"/>
      <c r="G28" s="152"/>
      <c r="H28" s="60"/>
      <c r="I28" s="61">
        <f>D13+D14+D15+F13+F14+F15+H13+H14+H15</f>
        <v>102</v>
      </c>
      <c r="J28" s="61">
        <f>E13+E14+E15+G13+G14+G15+I13+I14+I15</f>
        <v>136</v>
      </c>
      <c r="K28" s="61">
        <f>I28-J28</f>
        <v>-34</v>
      </c>
    </row>
    <row r="29" spans="1:11" ht="24" customHeight="1">
      <c r="A29" s="2" t="str">
        <f>A16</f>
        <v>JET 15 Lino</v>
      </c>
      <c r="B29" s="151">
        <v>3</v>
      </c>
      <c r="C29" s="152"/>
      <c r="D29" s="151">
        <v>3</v>
      </c>
      <c r="E29" s="152"/>
      <c r="F29" s="151"/>
      <c r="G29" s="152"/>
      <c r="H29" s="60"/>
      <c r="I29" s="61">
        <f>B16+B17+B18+F16+F17+F18+H16+H17+H18</f>
        <v>122</v>
      </c>
      <c r="J29" s="61">
        <f>C16+C17+C18+G16+G17+G18+I16+I17+I18</f>
        <v>124</v>
      </c>
      <c r="K29" s="61">
        <f>I29-J29</f>
        <v>-2</v>
      </c>
    </row>
    <row r="30" spans="1:11" ht="24" customHeight="1">
      <c r="A30" s="2" t="str">
        <f>A19</f>
        <v>Amarillo Xtreme 14 Premier</v>
      </c>
      <c r="B30" s="151">
        <v>6</v>
      </c>
      <c r="C30" s="152"/>
      <c r="D30" s="151">
        <v>0</v>
      </c>
      <c r="E30" s="152"/>
      <c r="F30" s="151"/>
      <c r="G30" s="152"/>
      <c r="H30" s="60"/>
      <c r="I30" s="61">
        <f>B19+B20+B21+D19+D20+D21+H19+H20+H21</f>
        <v>150</v>
      </c>
      <c r="J30" s="61">
        <f>C19+C20+C21+E19+E20+E21+I19+I20+I21</f>
        <v>67</v>
      </c>
      <c r="K30" s="61">
        <f>I30-J30</f>
        <v>83</v>
      </c>
    </row>
    <row r="31" spans="1:11" ht="24" customHeight="1">
      <c r="A31" s="2" t="str">
        <f>A22</f>
        <v>JET 14 Williams</v>
      </c>
      <c r="B31" s="151">
        <v>1</v>
      </c>
      <c r="C31" s="152"/>
      <c r="D31" s="151">
        <v>5</v>
      </c>
      <c r="E31" s="152"/>
      <c r="F31" s="151"/>
      <c r="G31" s="152"/>
      <c r="H31" s="60"/>
      <c r="I31" s="61">
        <f>B22+B23+B24+D22+D23+D24+F22+F23+F24</f>
        <v>99</v>
      </c>
      <c r="J31" s="61">
        <f>C22+C23+C24+E22+E23+E24+G22+G23+G24</f>
        <v>146</v>
      </c>
      <c r="K31" s="61">
        <f>I31-J31</f>
        <v>-47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473</v>
      </c>
      <c r="J32" s="62">
        <f>SUM(J28:J31)</f>
        <v>473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97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AEV 163 Borger Sydney</v>
      </c>
      <c r="C35" s="132"/>
      <c r="D35" s="130" t="str">
        <f>A30</f>
        <v>Amarillo Xtreme 14 Premier</v>
      </c>
      <c r="E35" s="132"/>
      <c r="F35" s="154" t="str">
        <f>A16</f>
        <v>JET 15 Lino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JET 15 Lino</v>
      </c>
      <c r="C36" s="132"/>
      <c r="D36" s="130" t="str">
        <f>A22</f>
        <v>JET 14 Williams</v>
      </c>
      <c r="E36" s="132"/>
      <c r="F36" s="154" t="str">
        <f>A13</f>
        <v>AEV 163 Borger Sydney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AEV 163 Borger Sydney</v>
      </c>
      <c r="C37" s="132"/>
      <c r="D37" s="130" t="str">
        <f>A31</f>
        <v>JET 14 Williams</v>
      </c>
      <c r="E37" s="132"/>
      <c r="F37" s="154" t="str">
        <f>A30</f>
        <v>Amarillo Xtreme 14 Premier</v>
      </c>
      <c r="G37" s="154"/>
      <c r="I37" s="155" t="s">
        <v>98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JET 15 Lino</v>
      </c>
      <c r="C38" s="132"/>
      <c r="D38" s="130" t="str">
        <f>A30</f>
        <v>Amarillo Xtreme 14 Premier</v>
      </c>
      <c r="E38" s="132"/>
      <c r="F38" s="154" t="str">
        <f>A28</f>
        <v>AEV 163 Borger Sydney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Amarillo Xtreme 14 Premier</v>
      </c>
      <c r="C39" s="132"/>
      <c r="D39" s="130" t="str">
        <f>A31</f>
        <v>JET 14 Williams</v>
      </c>
      <c r="E39" s="132"/>
      <c r="F39" s="154" t="str">
        <f>A16</f>
        <v>JET 15 Lino</v>
      </c>
      <c r="G39" s="154"/>
    </row>
    <row r="40" spans="1:7" ht="18" customHeight="1">
      <c r="A40" s="3" t="s">
        <v>25</v>
      </c>
      <c r="B40" s="130" t="str">
        <f>A13</f>
        <v>AEV 163 Borger Sydney</v>
      </c>
      <c r="C40" s="132"/>
      <c r="D40" s="130" t="str">
        <f>A29</f>
        <v>JET 15 Lino</v>
      </c>
      <c r="E40" s="132"/>
      <c r="F40" s="154" t="str">
        <f>A22</f>
        <v>JET 14 Williams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F34:G34"/>
    <mergeCell ref="I34:L34"/>
    <mergeCell ref="B32:C32"/>
    <mergeCell ref="B26:D26"/>
    <mergeCell ref="D32:E32"/>
    <mergeCell ref="F32:G32"/>
    <mergeCell ref="B30:C30"/>
    <mergeCell ref="D30:E30"/>
    <mergeCell ref="K16:L18"/>
    <mergeCell ref="J19:J21"/>
    <mergeCell ref="K19:L21"/>
    <mergeCell ref="A22:A24"/>
    <mergeCell ref="H22:I24"/>
    <mergeCell ref="J22:J24"/>
    <mergeCell ref="K22:L24"/>
    <mergeCell ref="J16:J18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F30:G30"/>
    <mergeCell ref="I26:J26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A19:A21"/>
    <mergeCell ref="B13:C15"/>
    <mergeCell ref="A16:A18"/>
    <mergeCell ref="D16:E18"/>
    <mergeCell ref="A13:A15"/>
    <mergeCell ref="F26:H26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126" t="str">
        <f>Pools!A1</f>
        <v>AEV Pre Season Tournament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>
      <c r="A2" s="128">
        <f>Pools!A2</f>
        <v>43443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7" ht="15">
      <c r="A3" s="52"/>
      <c r="B3" s="53"/>
      <c r="C3" s="54"/>
      <c r="D3" s="52"/>
      <c r="E3" s="52"/>
      <c r="F3" s="52"/>
      <c r="G3" s="52"/>
    </row>
    <row r="4" spans="1:2" s="46" customFormat="1" ht="14.25">
      <c r="A4" s="45" t="s">
        <v>3</v>
      </c>
      <c r="B4" s="46" t="str">
        <f>Pools!C19</f>
        <v>Amarillo College Ct. 15</v>
      </c>
    </row>
    <row r="5" spans="1:2" s="46" customFormat="1" ht="14.25">
      <c r="A5" s="45" t="s">
        <v>4</v>
      </c>
      <c r="B5" s="46" t="str">
        <f>Pools!A17</f>
        <v>Division III</v>
      </c>
    </row>
    <row r="7" spans="1:13" s="10" customFormat="1" ht="15">
      <c r="A7" s="134" t="s">
        <v>60</v>
      </c>
      <c r="B7" s="134"/>
      <c r="C7" s="134"/>
      <c r="D7" s="134"/>
      <c r="E7" s="134"/>
      <c r="F7" s="134"/>
      <c r="G7" s="134"/>
      <c r="H7" s="134"/>
      <c r="I7" s="55"/>
      <c r="J7" s="55"/>
      <c r="K7" s="55"/>
      <c r="L7" s="55"/>
      <c r="M7" s="55"/>
    </row>
    <row r="9" spans="1:7" ht="12.75">
      <c r="A9" s="15" t="s">
        <v>21</v>
      </c>
      <c r="B9" s="56" t="s">
        <v>28</v>
      </c>
      <c r="D9" s="15"/>
      <c r="E9" s="15"/>
      <c r="F9" s="15"/>
      <c r="G9" s="15"/>
    </row>
    <row r="10" spans="1:7" ht="12.75">
      <c r="A10" s="15" t="s">
        <v>22</v>
      </c>
      <c r="B10" s="17">
        <v>15</v>
      </c>
      <c r="C10" s="17"/>
      <c r="D10" s="15"/>
      <c r="E10" s="15"/>
      <c r="F10" s="15"/>
      <c r="G10" s="15"/>
    </row>
    <row r="12" spans="1:12" s="1" customFormat="1" ht="12.75">
      <c r="A12" s="3" t="s">
        <v>5</v>
      </c>
      <c r="B12" s="130" t="str">
        <f>A13</f>
        <v>JET 15 Silva</v>
      </c>
      <c r="C12" s="131"/>
      <c r="D12" s="130" t="str">
        <f>A16</f>
        <v>Highland Park Kaos 151</v>
      </c>
      <c r="E12" s="132"/>
      <c r="F12" s="130" t="str">
        <f>A19</f>
        <v>AEV 152 Heather</v>
      </c>
      <c r="G12" s="132"/>
      <c r="H12" s="133" t="str">
        <f>A22</f>
        <v>Amarillo Xtreme 14 Wayout</v>
      </c>
      <c r="I12" s="132"/>
      <c r="J12" s="3" t="s">
        <v>6</v>
      </c>
      <c r="K12" s="130" t="s">
        <v>7</v>
      </c>
      <c r="L12" s="132"/>
    </row>
    <row r="13" spans="1:12" s="47" customFormat="1" ht="24" customHeight="1">
      <c r="A13" s="141" t="str">
        <f>Pools!C21</f>
        <v>JET 15 Silva</v>
      </c>
      <c r="B13" s="135"/>
      <c r="C13" s="136"/>
      <c r="D13" s="57">
        <v>25</v>
      </c>
      <c r="E13" s="57">
        <v>6</v>
      </c>
      <c r="F13" s="57">
        <v>25</v>
      </c>
      <c r="G13" s="57">
        <v>13</v>
      </c>
      <c r="H13" s="57">
        <v>25</v>
      </c>
      <c r="I13" s="57">
        <v>8</v>
      </c>
      <c r="J13" s="141">
        <v>1</v>
      </c>
      <c r="K13" s="144">
        <v>1</v>
      </c>
      <c r="L13" s="145"/>
    </row>
    <row r="14" spans="1:12" s="47" customFormat="1" ht="24" customHeight="1">
      <c r="A14" s="142"/>
      <c r="B14" s="137"/>
      <c r="C14" s="138"/>
      <c r="D14" s="57">
        <v>25</v>
      </c>
      <c r="E14" s="57">
        <v>3</v>
      </c>
      <c r="F14" s="57">
        <v>25</v>
      </c>
      <c r="G14" s="57">
        <v>15</v>
      </c>
      <c r="H14" s="57">
        <v>25</v>
      </c>
      <c r="I14" s="57">
        <v>15</v>
      </c>
      <c r="J14" s="142"/>
      <c r="K14" s="146"/>
      <c r="L14" s="147"/>
    </row>
    <row r="15" spans="1:12" s="47" customFormat="1" ht="24" customHeight="1">
      <c r="A15" s="143"/>
      <c r="B15" s="139"/>
      <c r="C15" s="140"/>
      <c r="D15" s="57"/>
      <c r="E15" s="57"/>
      <c r="F15" s="57"/>
      <c r="G15" s="57"/>
      <c r="H15" s="57"/>
      <c r="I15" s="57"/>
      <c r="J15" s="143"/>
      <c r="K15" s="148"/>
      <c r="L15" s="149"/>
    </row>
    <row r="16" spans="1:12" s="47" customFormat="1" ht="24" customHeight="1">
      <c r="A16" s="141" t="str">
        <f>Pools!C22</f>
        <v>Highland Park Kaos 151</v>
      </c>
      <c r="B16" s="58">
        <f>IF(E13&gt;0,E13," ")</f>
        <v>6</v>
      </c>
      <c r="C16" s="58">
        <f>IF(D13&gt;0,D13," ")</f>
        <v>25</v>
      </c>
      <c r="D16" s="135"/>
      <c r="E16" s="136"/>
      <c r="F16" s="57">
        <v>10</v>
      </c>
      <c r="G16" s="57">
        <v>25</v>
      </c>
      <c r="H16" s="57">
        <v>9</v>
      </c>
      <c r="I16" s="57">
        <v>25</v>
      </c>
      <c r="J16" s="141">
        <v>2</v>
      </c>
      <c r="K16" s="144">
        <v>4</v>
      </c>
      <c r="L16" s="145"/>
    </row>
    <row r="17" spans="1:12" s="47" customFormat="1" ht="24" customHeight="1">
      <c r="A17" s="142"/>
      <c r="B17" s="58">
        <f>IF(E14&gt;0,E14," ")</f>
        <v>3</v>
      </c>
      <c r="C17" s="58">
        <f>IF(D14&gt;0,D14," ")</f>
        <v>25</v>
      </c>
      <c r="D17" s="137"/>
      <c r="E17" s="138"/>
      <c r="F17" s="57">
        <v>5</v>
      </c>
      <c r="G17" s="57">
        <v>25</v>
      </c>
      <c r="H17" s="57">
        <v>5</v>
      </c>
      <c r="I17" s="57">
        <v>25</v>
      </c>
      <c r="J17" s="142"/>
      <c r="K17" s="146"/>
      <c r="L17" s="147"/>
    </row>
    <row r="18" spans="1:12" s="47" customFormat="1" ht="24" customHeight="1">
      <c r="A18" s="143"/>
      <c r="B18" s="58"/>
      <c r="C18" s="58"/>
      <c r="D18" s="139"/>
      <c r="E18" s="140"/>
      <c r="F18" s="57"/>
      <c r="G18" s="57"/>
      <c r="H18" s="57"/>
      <c r="I18" s="57"/>
      <c r="J18" s="143"/>
      <c r="K18" s="148"/>
      <c r="L18" s="149"/>
    </row>
    <row r="19" spans="1:12" s="47" customFormat="1" ht="24" customHeight="1">
      <c r="A19" s="141" t="str">
        <f>Pools!C23</f>
        <v>AEV 152 Heather</v>
      </c>
      <c r="B19" s="58">
        <f>IF(G13&gt;0,G13," ")</f>
        <v>13</v>
      </c>
      <c r="C19" s="58">
        <f>IF(F13&gt;0,F13," ")</f>
        <v>25</v>
      </c>
      <c r="D19" s="58">
        <f>IF(G16&gt;0,G16," ")</f>
        <v>25</v>
      </c>
      <c r="E19" s="58">
        <f>IF(F16&gt;0,F16," ")</f>
        <v>10</v>
      </c>
      <c r="F19" s="59"/>
      <c r="G19" s="59"/>
      <c r="H19" s="57">
        <v>20</v>
      </c>
      <c r="I19" s="57">
        <v>25</v>
      </c>
      <c r="J19" s="141">
        <v>3</v>
      </c>
      <c r="K19" s="144">
        <v>3</v>
      </c>
      <c r="L19" s="145"/>
    </row>
    <row r="20" spans="1:12" s="47" customFormat="1" ht="24" customHeight="1">
      <c r="A20" s="142"/>
      <c r="B20" s="58">
        <f>IF(G14&gt;0,G14," ")</f>
        <v>15</v>
      </c>
      <c r="C20" s="58">
        <f>IF(F14&gt;0,F14," ")</f>
        <v>25</v>
      </c>
      <c r="D20" s="58">
        <f>IF(G17&gt;0,G17," ")</f>
        <v>25</v>
      </c>
      <c r="E20" s="58">
        <f>IF(F17&gt;0,F17," ")</f>
        <v>5</v>
      </c>
      <c r="F20" s="59"/>
      <c r="G20" s="59"/>
      <c r="H20" s="57">
        <v>13</v>
      </c>
      <c r="I20" s="57">
        <v>25</v>
      </c>
      <c r="J20" s="142"/>
      <c r="K20" s="146"/>
      <c r="L20" s="147"/>
    </row>
    <row r="21" spans="1:12" s="47" customFormat="1" ht="24" customHeight="1">
      <c r="A21" s="143"/>
      <c r="B21" s="58"/>
      <c r="C21" s="58"/>
      <c r="D21" s="58"/>
      <c r="E21" s="58"/>
      <c r="F21" s="59"/>
      <c r="G21" s="59"/>
      <c r="H21" s="57"/>
      <c r="I21" s="57"/>
      <c r="J21" s="143"/>
      <c r="K21" s="148"/>
      <c r="L21" s="149"/>
    </row>
    <row r="22" spans="1:12" s="47" customFormat="1" ht="24" customHeight="1">
      <c r="A22" s="141" t="str">
        <f>Pools!C24</f>
        <v>Amarillo Xtreme 14 Wayout</v>
      </c>
      <c r="B22" s="58">
        <f>IF(I13&gt;0,I13," ")</f>
        <v>8</v>
      </c>
      <c r="C22" s="58">
        <f>IF(H13&gt;0,H13," ")</f>
        <v>25</v>
      </c>
      <c r="D22" s="58">
        <f>IF(I16&gt;0,I16," ")</f>
        <v>25</v>
      </c>
      <c r="E22" s="58">
        <f>IF(H16&gt;0,H16," ")</f>
        <v>9</v>
      </c>
      <c r="F22" s="58">
        <f>IF(I19&gt;0,I19," ")</f>
        <v>25</v>
      </c>
      <c r="G22" s="58">
        <f>IF(H19&gt;0,H19," ")</f>
        <v>20</v>
      </c>
      <c r="H22" s="135"/>
      <c r="I22" s="136"/>
      <c r="J22" s="141">
        <v>4</v>
      </c>
      <c r="K22" s="144">
        <v>2</v>
      </c>
      <c r="L22" s="145"/>
    </row>
    <row r="23" spans="1:12" s="47" customFormat="1" ht="24" customHeight="1">
      <c r="A23" s="142"/>
      <c r="B23" s="58">
        <f>IF(I14&gt;0,I14," ")</f>
        <v>15</v>
      </c>
      <c r="C23" s="58">
        <f>IF(H14&gt;0,H14," ")</f>
        <v>25</v>
      </c>
      <c r="D23" s="58">
        <f>IF(I17&gt;0,I17," ")</f>
        <v>25</v>
      </c>
      <c r="E23" s="58">
        <f>IF(H17&gt;0,H17," ")</f>
        <v>5</v>
      </c>
      <c r="F23" s="58">
        <f>IF(I20&gt;0,I20," ")</f>
        <v>25</v>
      </c>
      <c r="G23" s="58">
        <f>IF(H20&gt;0,H20," ")</f>
        <v>13</v>
      </c>
      <c r="H23" s="137"/>
      <c r="I23" s="138"/>
      <c r="J23" s="142"/>
      <c r="K23" s="146"/>
      <c r="L23" s="147"/>
    </row>
    <row r="24" spans="1:12" s="47" customFormat="1" ht="24" customHeight="1">
      <c r="A24" s="143"/>
      <c r="B24" s="58"/>
      <c r="C24" s="58"/>
      <c r="D24" s="58"/>
      <c r="E24" s="58"/>
      <c r="F24" s="58"/>
      <c r="G24" s="58"/>
      <c r="H24" s="139"/>
      <c r="I24" s="140"/>
      <c r="J24" s="143"/>
      <c r="K24" s="148"/>
      <c r="L24" s="149"/>
    </row>
    <row r="25" spans="1:13" s="47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150" t="s">
        <v>8</v>
      </c>
      <c r="C26" s="150"/>
      <c r="D26" s="150"/>
      <c r="E26" s="51"/>
      <c r="F26" s="150" t="s">
        <v>9</v>
      </c>
      <c r="G26" s="150"/>
      <c r="H26" s="150"/>
      <c r="I26" s="150" t="s">
        <v>10</v>
      </c>
      <c r="J26" s="150"/>
    </row>
    <row r="27" spans="1:11" ht="12.75">
      <c r="A27" s="1"/>
      <c r="B27" s="130" t="s">
        <v>11</v>
      </c>
      <c r="C27" s="131"/>
      <c r="D27" s="131" t="s">
        <v>12</v>
      </c>
      <c r="E27" s="131"/>
      <c r="F27" s="131" t="s">
        <v>11</v>
      </c>
      <c r="G27" s="131"/>
      <c r="H27" s="13" t="s">
        <v>12</v>
      </c>
      <c r="I27" s="13" t="s">
        <v>13</v>
      </c>
      <c r="J27" s="13" t="s">
        <v>14</v>
      </c>
      <c r="K27" s="14" t="s">
        <v>15</v>
      </c>
    </row>
    <row r="28" spans="1:11" s="1" customFormat="1" ht="24" customHeight="1">
      <c r="A28" s="2" t="str">
        <f>A13</f>
        <v>JET 15 Silva</v>
      </c>
      <c r="B28" s="151">
        <v>6</v>
      </c>
      <c r="C28" s="152"/>
      <c r="D28" s="151">
        <v>0</v>
      </c>
      <c r="E28" s="152"/>
      <c r="F28" s="151"/>
      <c r="G28" s="152"/>
      <c r="H28" s="60"/>
      <c r="I28" s="61">
        <f>D13+D14+D15+F13+F14+F15+H13+H14+H15</f>
        <v>150</v>
      </c>
      <c r="J28" s="61">
        <f>E13+E14+E15+G13+G14+G15+I13+I14+I15</f>
        <v>60</v>
      </c>
      <c r="K28" s="61">
        <f>I28-J28</f>
        <v>90</v>
      </c>
    </row>
    <row r="29" spans="1:11" ht="24" customHeight="1">
      <c r="A29" s="2" t="str">
        <f>A16</f>
        <v>Highland Park Kaos 151</v>
      </c>
      <c r="B29" s="151">
        <v>0</v>
      </c>
      <c r="C29" s="152"/>
      <c r="D29" s="151">
        <v>6</v>
      </c>
      <c r="E29" s="152"/>
      <c r="F29" s="151"/>
      <c r="G29" s="152"/>
      <c r="H29" s="60"/>
      <c r="I29" s="61">
        <f>B16+B17+B18+F16+F17+F18+H16+H17+H18</f>
        <v>38</v>
      </c>
      <c r="J29" s="61">
        <f>C16+C17+C18+G16+G17+G18+I16+I17+I18</f>
        <v>150</v>
      </c>
      <c r="K29" s="61">
        <f>I29-J29</f>
        <v>-112</v>
      </c>
    </row>
    <row r="30" spans="1:11" ht="24" customHeight="1">
      <c r="A30" s="2" t="str">
        <f>A19</f>
        <v>AEV 152 Heather</v>
      </c>
      <c r="B30" s="151">
        <v>2</v>
      </c>
      <c r="C30" s="152"/>
      <c r="D30" s="151">
        <v>4</v>
      </c>
      <c r="E30" s="152"/>
      <c r="F30" s="151"/>
      <c r="G30" s="152"/>
      <c r="H30" s="60"/>
      <c r="I30" s="61">
        <f>B19+B20+B21+D19+D20+D21+H19+H20+H21</f>
        <v>111</v>
      </c>
      <c r="J30" s="61">
        <f>C19+C20+C21+E19+E20+E21+I19+I20+I21</f>
        <v>115</v>
      </c>
      <c r="K30" s="61">
        <f>I30-J30</f>
        <v>-4</v>
      </c>
    </row>
    <row r="31" spans="1:11" ht="24" customHeight="1">
      <c r="A31" s="2" t="str">
        <f>A22</f>
        <v>Amarillo Xtreme 14 Wayout</v>
      </c>
      <c r="B31" s="151">
        <v>4</v>
      </c>
      <c r="C31" s="152"/>
      <c r="D31" s="151">
        <v>2</v>
      </c>
      <c r="E31" s="152"/>
      <c r="F31" s="151"/>
      <c r="G31" s="152"/>
      <c r="H31" s="60"/>
      <c r="I31" s="61">
        <f>B22+B23+B24+D22+D23+D24+F22+F23+F24</f>
        <v>123</v>
      </c>
      <c r="J31" s="61">
        <f>C22+C23+C24+E22+E23+E24+G22+G23+G24</f>
        <v>97</v>
      </c>
      <c r="K31" s="61">
        <f>I31-J31</f>
        <v>26</v>
      </c>
    </row>
    <row r="32" spans="1:11" ht="12.75">
      <c r="A32" s="12"/>
      <c r="B32" s="153">
        <f>SUM(B28:C31)</f>
        <v>12</v>
      </c>
      <c r="C32" s="153"/>
      <c r="D32" s="153">
        <f>SUM(D28:E31)</f>
        <v>12</v>
      </c>
      <c r="E32" s="153"/>
      <c r="F32" s="153">
        <f>SUM(F28:G31)</f>
        <v>0</v>
      </c>
      <c r="G32" s="153"/>
      <c r="H32" s="62">
        <f>SUM(H28:H31)</f>
        <v>0</v>
      </c>
      <c r="I32" s="62">
        <f>SUM(I28:I31)</f>
        <v>422</v>
      </c>
      <c r="J32" s="62">
        <f>SUM(J28:J31)</f>
        <v>422</v>
      </c>
      <c r="K32" s="62">
        <f>SUM(K28:K31)</f>
        <v>0</v>
      </c>
    </row>
    <row r="33" ht="24" customHeight="1"/>
    <row r="34" spans="1:12" ht="24" customHeight="1">
      <c r="A34" s="3"/>
      <c r="B34" s="130" t="s">
        <v>16</v>
      </c>
      <c r="C34" s="132"/>
      <c r="D34" s="130" t="s">
        <v>16</v>
      </c>
      <c r="E34" s="132"/>
      <c r="F34" s="154" t="s">
        <v>17</v>
      </c>
      <c r="G34" s="154"/>
      <c r="I34" s="155" t="s">
        <v>97</v>
      </c>
      <c r="J34" s="155"/>
      <c r="K34" s="155"/>
      <c r="L34" s="155"/>
    </row>
    <row r="35" spans="1:12" ht="18" customHeight="1">
      <c r="A35" s="3" t="s">
        <v>18</v>
      </c>
      <c r="B35" s="130" t="str">
        <f>A28</f>
        <v>JET 15 Silva</v>
      </c>
      <c r="C35" s="132"/>
      <c r="D35" s="130" t="str">
        <f>A30</f>
        <v>AEV 152 Heather</v>
      </c>
      <c r="E35" s="132"/>
      <c r="F35" s="154" t="str">
        <f>A16</f>
        <v>Highland Park Kaos 151</v>
      </c>
      <c r="G35" s="154"/>
      <c r="I35" s="155" t="s">
        <v>29</v>
      </c>
      <c r="J35" s="155"/>
      <c r="K35" s="155"/>
      <c r="L35" s="155"/>
    </row>
    <row r="36" spans="1:12" ht="18" customHeight="1">
      <c r="A36" s="3" t="s">
        <v>19</v>
      </c>
      <c r="B36" s="130" t="str">
        <f>A16</f>
        <v>Highland Park Kaos 151</v>
      </c>
      <c r="C36" s="132"/>
      <c r="D36" s="130" t="str">
        <f>A22</f>
        <v>Amarillo Xtreme 14 Wayout</v>
      </c>
      <c r="E36" s="132"/>
      <c r="F36" s="154" t="str">
        <f>A13</f>
        <v>JET 15 Silva</v>
      </c>
      <c r="G36" s="154"/>
      <c r="I36" s="63"/>
      <c r="J36" s="63"/>
      <c r="K36" s="63"/>
      <c r="L36" s="63"/>
    </row>
    <row r="37" spans="1:12" ht="18" customHeight="1">
      <c r="A37" s="3" t="s">
        <v>20</v>
      </c>
      <c r="B37" s="130" t="str">
        <f>A28</f>
        <v>JET 15 Silva</v>
      </c>
      <c r="C37" s="132"/>
      <c r="D37" s="130" t="str">
        <f>A31</f>
        <v>Amarillo Xtreme 14 Wayout</v>
      </c>
      <c r="E37" s="132"/>
      <c r="F37" s="154" t="str">
        <f>A30</f>
        <v>AEV 152 Heather</v>
      </c>
      <c r="G37" s="154"/>
      <c r="I37" s="155" t="s">
        <v>98</v>
      </c>
      <c r="J37" s="155"/>
      <c r="K37" s="155"/>
      <c r="L37" s="155"/>
    </row>
    <row r="38" spans="1:12" ht="18" customHeight="1">
      <c r="A38" s="3" t="s">
        <v>23</v>
      </c>
      <c r="B38" s="130" t="str">
        <f>A29</f>
        <v>Highland Park Kaos 151</v>
      </c>
      <c r="C38" s="132"/>
      <c r="D38" s="130" t="str">
        <f>A30</f>
        <v>AEV 152 Heather</v>
      </c>
      <c r="E38" s="132"/>
      <c r="F38" s="154" t="str">
        <f>A28</f>
        <v>JET 15 Silva</v>
      </c>
      <c r="G38" s="154"/>
      <c r="I38" s="155" t="s">
        <v>41</v>
      </c>
      <c r="J38" s="155"/>
      <c r="K38" s="155"/>
      <c r="L38" s="155"/>
    </row>
    <row r="39" spans="1:7" ht="18" customHeight="1">
      <c r="A39" s="3" t="s">
        <v>24</v>
      </c>
      <c r="B39" s="130" t="str">
        <f>A30</f>
        <v>AEV 152 Heather</v>
      </c>
      <c r="C39" s="132"/>
      <c r="D39" s="130" t="str">
        <f>A31</f>
        <v>Amarillo Xtreme 14 Wayout</v>
      </c>
      <c r="E39" s="132"/>
      <c r="F39" s="154" t="str">
        <f>A16</f>
        <v>Highland Park Kaos 151</v>
      </c>
      <c r="G39" s="154"/>
    </row>
    <row r="40" spans="1:7" ht="18" customHeight="1">
      <c r="A40" s="3" t="s">
        <v>25</v>
      </c>
      <c r="B40" s="130" t="str">
        <f>A13</f>
        <v>JET 15 Silva</v>
      </c>
      <c r="C40" s="132"/>
      <c r="D40" s="130" t="str">
        <f>A29</f>
        <v>Highland Park Kaos 151</v>
      </c>
      <c r="E40" s="132"/>
      <c r="F40" s="154" t="str">
        <f>A22</f>
        <v>Amarillo Xtreme 14 Wayout</v>
      </c>
      <c r="G40" s="154"/>
    </row>
    <row r="41" spans="8:9" ht="18" customHeight="1">
      <c r="H41" s="12"/>
      <c r="I41" s="12"/>
    </row>
    <row r="42" spans="1:9" ht="18" customHeight="1">
      <c r="A42" s="156"/>
      <c r="B42" s="156"/>
      <c r="C42" s="156"/>
      <c r="D42" s="156"/>
      <c r="E42" s="156"/>
      <c r="F42" s="156"/>
      <c r="G42" s="156"/>
      <c r="H42" s="156"/>
      <c r="I42" s="16"/>
    </row>
    <row r="43" spans="1:9" ht="18" customHeight="1">
      <c r="A43" s="157" t="s">
        <v>63</v>
      </c>
      <c r="B43" s="157"/>
      <c r="C43" s="157"/>
      <c r="D43" s="157"/>
      <c r="E43" s="157"/>
      <c r="F43" s="157"/>
      <c r="G43" s="157"/>
      <c r="H43" s="157"/>
      <c r="I43" s="64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F34:G34"/>
    <mergeCell ref="I34:L34"/>
    <mergeCell ref="B32:C32"/>
    <mergeCell ref="B26:D26"/>
    <mergeCell ref="D32:E32"/>
    <mergeCell ref="F32:G32"/>
    <mergeCell ref="B30:C30"/>
    <mergeCell ref="D30:E30"/>
    <mergeCell ref="K16:L18"/>
    <mergeCell ref="J19:J21"/>
    <mergeCell ref="K19:L21"/>
    <mergeCell ref="A22:A24"/>
    <mergeCell ref="H22:I24"/>
    <mergeCell ref="J22:J24"/>
    <mergeCell ref="K22:L24"/>
    <mergeCell ref="J16:J18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F30:G30"/>
    <mergeCell ref="I26:J26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A19:A21"/>
    <mergeCell ref="B13:C15"/>
    <mergeCell ref="A16:A18"/>
    <mergeCell ref="D16:E18"/>
    <mergeCell ref="A13:A15"/>
    <mergeCell ref="F26:H26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Mangum</dc:creator>
  <cp:keywords/>
  <dc:description/>
  <cp:lastModifiedBy>User</cp:lastModifiedBy>
  <cp:lastPrinted>2018-12-05T21:13:20Z</cp:lastPrinted>
  <dcterms:created xsi:type="dcterms:W3CDTF">2004-01-20T05:01:07Z</dcterms:created>
  <dcterms:modified xsi:type="dcterms:W3CDTF">2019-01-14T13:49:21Z</dcterms:modified>
  <cp:category/>
  <cp:version/>
  <cp:contentType/>
  <cp:contentStatus/>
</cp:coreProperties>
</file>